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<sst xmlns="http://schemas.openxmlformats.org/spreadsheetml/2006/main" count="903" uniqueCount="806">
  <si>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</si>
  <si>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</si>
  <si>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</si>
  <si>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</si>
  <si>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</si>
  <si>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</si>
  <si>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</si>
  <si>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</si>
  <si>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</si>
  <si>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</si>
  <si>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</si>
  <si>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</si>
  <si>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</si>
  <si>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</si>
  <si>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</si>
  <si>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</si>
  <si>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</si>
  <si>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</si>
  <si>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</si>
  <si>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</si>
  <si>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</si>
  <si>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</si>
  <si>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</si>
  <si>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</si>
  <si>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</si>
  <si>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</si>
  <si>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</si>
  <si>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</si>
  <si>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</si>
  <si>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</si>
  <si>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</si>
  <si>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</si>
  <si>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</si>
  <si>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</si>
  <si>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</si>
  <si>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</si>
  <si>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</si>
  <si>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</si>
  <si>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</si>
  <si>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</si>
  <si>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</si>
  <si>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</si>
  <si>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</si>
  <si>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</si>
  <si>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</si>
  <si>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</si>
  <si>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</si>
  <si>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</si>
  <si>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</si>
  <si>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</si>
  <si>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</si>
  <si>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</si>
  <si>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</si>
  <si>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</si>
  <si>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</si>
  <si>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</si>
  <si>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</si>
  <si>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</si>
  <si>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</si>
  <si>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</si>
  <si>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</si>
  <si>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</si>
  <si>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</si>
  <si>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</si>
  <si>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</si>
  <si>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</si>
  <si>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</si>
  <si>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</si>
  <si>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</si>
  <si>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</si>
  <si>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</si>
  <si>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</si>
  <si>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</si>
  <si>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</si>
  <si>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</si>
  <si>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</si>
  <si>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</si>
  <si>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</si>
  <si>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</si>
  <si>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</si>
  <si>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</si>
  <si>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</si>
  <si>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</si>
  <si>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</si>
  <si>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</si>
  <si>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</si>
  <si>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</si>
  <si>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</si>
  <si>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</si>
  <si>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</si>
  <si>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</si>
  <si>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</si>
  <si>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</si>
  <si>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</si>
  <si>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</si>
  <si>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</si>
  <si>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</si>
  <si>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</si>
  <si>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</si>
  <si>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</si>
  <si>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</si>
  <si>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</si>
  <si>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</si>
  <si>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</si>
  <si>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</si>
  <si>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</si>
  <si>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</si>
  <si>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</si>
  <si>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</si>
  <si>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</si>
  <si>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</si>
  <si>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</si>
  <si>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</si>
  <si>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</si>
  <si>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</si>
  <si>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</si>
  <si>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</si>
  <si>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</si>
  <si>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</si>
  <si>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</si>
  <si>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</si>
  <si>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</si>
  <si>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</si>
  <si>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</si>
  <si>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</si>
  <si>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</si>
  <si>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</si>
  <si>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</si>
  <si>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</si>
  <si>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</si>
  <si>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</si>
  <si>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</si>
  <si>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</si>
  <si>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</si>
  <si>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</si>
  <si>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</si>
  <si>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</si>
  <si>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</si>
  <si>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</si>
  <si>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</si>
  <si>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</si>
  <si>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</si>
  <si>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</si>
  <si>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</si>
  <si>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</si>
  <si>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</si>
  <si>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</si>
  <si>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</si>
  <si>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</si>
  <si>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</si>
  <si>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</si>
  <si>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</si>
  <si>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</si>
  <si>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</si>
  <si>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</si>
  <si>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</si>
  <si>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</si>
  <si>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</si>
  <si>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</si>
  <si>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</si>
  <si>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</si>
  <si>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</si>
  <si>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</si>
  <si>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</si>
  <si>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</si>
  <si>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</si>
  <si>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</si>
  <si>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</si>
  <si>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</si>
  <si>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</si>
  <si>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</si>
  <si>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</si>
  <si>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</si>
  <si>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</si>
  <si>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</si>
  <si>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</si>
  <si>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</si>
  <si>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</si>
  <si>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</si>
  <si>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</si>
  <si>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</si>
  <si>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</si>
  <si>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</si>
  <si>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</si>
  <si>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</si>
  <si>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</si>
  <si>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</si>
  <si>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</si>
  <si>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</si>
  <si>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</si>
  <si>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</si>
  <si>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</si>
  <si>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</si>
  <si>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</si>
  <si>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</si>
  <si>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</si>
  <si>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</si>
  <si>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</si>
  <si>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</si>
  <si>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</si>
  <si>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</si>
  <si>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</si>
  <si>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</si>
  <si>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</si>
  <si>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</si>
  <si>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</si>
  <si>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</si>
  <si>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</si>
  <si>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</si>
  <si>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</si>
  <si>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</si>
  <si>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</si>
  <si>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</si>
  <si>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</si>
  <si>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</si>
  <si>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</si>
  <si>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</si>
  <si>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</si>
  <si>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</si>
  <si>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</si>
  <si>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</si>
  <si>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</si>
  <si>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</si>
  <si>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</si>
  <si>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</si>
  <si>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</si>
  <si>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</si>
  <si>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</si>
  <si>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</si>
  <si>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</si>
  <si>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</si>
  <si>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</si>
  <si>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</si>
  <si>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</si>
  <si>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</si>
  <si>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</si>
  <si>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</si>
  <si>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</si>
  <si>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</si>
  <si>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</si>
  <si>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</si>
  <si>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</si>
  <si>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</si>
  <si>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</si>
  <si>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</si>
  <si>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</si>
  <si>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</si>
  <si>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</si>
  <si>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</si>
  <si>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</si>
  <si>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</si>
  <si>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</si>
  <si>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</si>
  <si>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</si>
  <si>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</si>
  <si>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</si>
  <si>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</si>
  <si>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</si>
  <si>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</si>
  <si>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</si>
  <si>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</si>
  <si>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</si>
  <si>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</si>
  <si>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</si>
  <si>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</si>
  <si>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</si>
  <si>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</si>
  <si>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</si>
  <si>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</si>
  <si>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</si>
  <si>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</si>
  <si>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</si>
  <si>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</si>
  <si>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</si>
  <si>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</si>
  <si>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</si>
  <si>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</si>
  <si>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</si>
  <si>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</si>
  <si>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</si>
  <si>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</si>
  <si>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</si>
  <si>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</si>
  <si>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</si>
  <si>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</si>
  <si>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</si>
  <si>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</si>
  <si>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</si>
  <si>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</si>
  <si>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</si>
  <si>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</si>
  <si>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</si>
  <si>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</si>
  <si>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</si>
  <si>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</si>
  <si>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</si>
  <si>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</si>
  <si>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</si>
  <si>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</si>
  <si>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</si>
  <si>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</si>
  <si>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</si>
  <si>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</si>
  <si>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</si>
  <si>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</si>
  <si>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</si>
  <si>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</si>
  <si>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</si>
  <si>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</si>
  <si>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</si>
  <si>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</si>
  <si>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</si>
  <si>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</si>
  <si>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</si>
  <si>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</si>
  <si>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</si>
  <si>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</si>
  <si>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</si>
  <si>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</si>
  <si>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</si>
  <si>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</si>
  <si>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</si>
  <si>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</si>
  <si>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</si>
  <si>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</si>
  <si>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</si>
  <si>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</si>
  <si>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</si>
  <si>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</si>
  <si>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</si>
  <si>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</si>
  <si>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</si>
  <si>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</si>
  <si>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</si>
  <si>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</si>
  <si>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</si>
  <si>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</si>
  <si>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</si>
  <si>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</si>
  <si>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</si>
  <si>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</si>
  <si>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</si>
  <si>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</si>
  <si>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</si>
  <si>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</si>
  <si>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</si>
  <si>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</si>
  <si>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</si>
  <si>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</si>
  <si>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</si>
  <si>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</si>
  <si>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</si>
  <si>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</si>
  <si>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</si>
  <si>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</si>
  <si>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</si>
  <si>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</si>
  <si>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</si>
  <si>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</si>
  <si>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</si>
  <si>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</si>
  <si>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</si>
  <si>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</si>
  <si>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</si>
  <si>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</si>
  <si>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</si>
  <si>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</si>
  <si>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</si>
  <si>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</si>
  <si>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</si>
  <si>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</si>
  <si>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</si>
  <si>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</si>
  <si>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</si>
  <si>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</si>
  <si>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</si>
  <si>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</si>
  <si>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</si>
  <si>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</si>
  <si>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</si>
  <si>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</si>
  <si>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</si>
  <si>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</si>
  <si>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</si>
  <si>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</si>
  <si>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</si>
  <si>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</si>
  <si>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</si>
  <si>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</si>
  <si>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</si>
  <si>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</si>
  <si>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</si>
  <si>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</si>
  <si>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</si>
  <si>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</si>
  <si>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</si>
  <si>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</si>
  <si>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</si>
  <si>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</si>
  <si>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</si>
  <si>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</si>
  <si>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</si>
  <si>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</si>
  <si>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</si>
  <si>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</si>
  <si>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</si>
  <si>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</si>
  <si>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</si>
  <si>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</si>
  <si>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</si>
  <si>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</si>
  <si>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</si>
  <si>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</si>
  <si>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</si>
  <si>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</si>
  <si>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</si>
  <si>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</si>
  <si>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</si>
  <si>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</si>
  <si>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</si>
  <si>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</si>
  <si>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</si>
  <si>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</si>
  <si>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</si>
  <si>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</si>
  <si>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</si>
  <si>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</si>
  <si>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</si>
  <si>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</si>
  <si>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</si>
  <si>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</si>
  <si>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</si>
  <si>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</si>
  <si>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</si>
  <si>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</si>
  <si>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</si>
  <si>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</si>
  <si>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</si>
  <si>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</si>
  <si>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</si>
  <si>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</si>
  <si>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</si>
  <si>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</si>
  <si>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</si>
  <si>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</si>
  <si>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</si>
  <si>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</si>
  <si>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</si>
  <si>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</si>
  <si>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</si>
  <si>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</si>
  <si>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</si>
  <si>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</si>
  <si>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</si>
  <si>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</si>
  <si>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</si>
  <si>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</si>
  <si>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</si>
  <si>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</si>
  <si>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</si>
  <si>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</si>
  <si>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</si>
  <si>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</si>
  <si>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</si>
  <si>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</si>
  <si>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</si>
  <si>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</si>
  <si>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</si>
  <si>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</si>
  <si>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</si>
  <si>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</si>
  <si>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</si>
  <si>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Профінансовано станом на 07.07.2016</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</si>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</sst>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7"/>
  <sheetViews>
    <sheetView tabSelected="1" zoomScale="55" zoomScaleNormal="55" zoomScalePageLayoutView="0" workbookViewId="0" topLeftCell="D1">
      <pane ySplit="1" topLeftCell="BM2" activePane="bottomLeft" state="frozen"/>
      <selection pane="topLeft" activeCell="D1" sqref="D1"/>
      <selection pane="bottomLeft" activeCell="V3" sqref="V3:V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0" t="s">
        <v>768</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409</v>
      </c>
    </row>
    <row r="3" spans="1:35" ht="93" customHeight="1">
      <c r="A3" s="12"/>
      <c r="B3" s="1" t="s">
        <v>25</v>
      </c>
      <c r="C3" s="1" t="s">
        <v>410</v>
      </c>
      <c r="D3" s="305" t="s">
        <v>765</v>
      </c>
      <c r="E3" s="314" t="s">
        <v>767</v>
      </c>
      <c r="F3" s="310" t="s">
        <v>401</v>
      </c>
      <c r="G3" s="312" t="s">
        <v>408</v>
      </c>
      <c r="H3" s="300" t="s">
        <v>362</v>
      </c>
      <c r="I3" s="300" t="s">
        <v>789</v>
      </c>
      <c r="J3" s="300" t="s">
        <v>762</v>
      </c>
      <c r="K3" s="306" t="s">
        <v>744</v>
      </c>
      <c r="L3" s="306" t="s">
        <v>745</v>
      </c>
      <c r="M3" s="293" t="s">
        <v>89</v>
      </c>
      <c r="N3" s="295" t="s">
        <v>53</v>
      </c>
      <c r="O3" s="297" t="s">
        <v>54</v>
      </c>
      <c r="P3" s="298"/>
      <c r="Q3" s="298"/>
      <c r="R3" s="298"/>
      <c r="S3" s="298"/>
      <c r="T3" s="298"/>
      <c r="U3" s="299"/>
      <c r="V3" s="289" t="s">
        <v>395</v>
      </c>
      <c r="W3" s="308" t="s">
        <v>55</v>
      </c>
      <c r="X3" s="289" t="s">
        <v>56</v>
      </c>
      <c r="Y3" s="289" t="s">
        <v>57</v>
      </c>
      <c r="Z3" s="289" t="s">
        <v>58</v>
      </c>
      <c r="AA3" s="289" t="s">
        <v>66</v>
      </c>
      <c r="AB3" s="289" t="s">
        <v>59</v>
      </c>
      <c r="AC3" s="289" t="s">
        <v>60</v>
      </c>
      <c r="AD3" s="289" t="s">
        <v>61</v>
      </c>
      <c r="AE3" s="289" t="s">
        <v>62</v>
      </c>
      <c r="AF3" s="289" t="s">
        <v>63</v>
      </c>
      <c r="AG3" s="289" t="s">
        <v>64</v>
      </c>
      <c r="AH3" s="289" t="s">
        <v>65</v>
      </c>
      <c r="AI3" s="289" t="s">
        <v>472</v>
      </c>
    </row>
    <row r="4" spans="1:35" ht="63">
      <c r="A4" s="12"/>
      <c r="B4" s="1"/>
      <c r="C4" s="32"/>
      <c r="D4" s="305"/>
      <c r="E4" s="314"/>
      <c r="F4" s="311"/>
      <c r="G4" s="313"/>
      <c r="H4" s="301"/>
      <c r="I4" s="301"/>
      <c r="J4" s="301"/>
      <c r="K4" s="307"/>
      <c r="L4" s="307"/>
      <c r="M4" s="294"/>
      <c r="N4" s="296"/>
      <c r="O4" s="33" t="s">
        <v>129</v>
      </c>
      <c r="P4" s="33" t="s">
        <v>132</v>
      </c>
      <c r="Q4" s="33" t="s">
        <v>309</v>
      </c>
      <c r="R4" s="33" t="s">
        <v>493</v>
      </c>
      <c r="S4" s="33" t="s">
        <v>677</v>
      </c>
      <c r="T4" s="33" t="s">
        <v>705</v>
      </c>
      <c r="U4" s="33"/>
      <c r="V4" s="289"/>
      <c r="W4" s="309"/>
      <c r="X4" s="289"/>
      <c r="Y4" s="289"/>
      <c r="Z4" s="289"/>
      <c r="AA4" s="289"/>
      <c r="AB4" s="289"/>
      <c r="AC4" s="289"/>
      <c r="AD4" s="289"/>
      <c r="AE4" s="289"/>
      <c r="AF4" s="289"/>
      <c r="AG4" s="289"/>
      <c r="AH4" s="289"/>
      <c r="AI4" s="289"/>
    </row>
    <row r="5" spans="1:35" s="14" customFormat="1" ht="56.25">
      <c r="A5" s="13"/>
      <c r="B5" s="25" t="s">
        <v>30</v>
      </c>
      <c r="C5" s="8"/>
      <c r="D5" s="75"/>
      <c r="E5" s="76"/>
      <c r="F5" s="77" t="s">
        <v>23</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row>
    <row r="6" spans="1:35" s="14" customFormat="1" ht="18.75">
      <c r="A6" s="13"/>
      <c r="B6" s="25"/>
      <c r="C6" s="25"/>
      <c r="D6" s="291" t="s">
        <v>31</v>
      </c>
      <c r="E6" s="291" t="s">
        <v>766</v>
      </c>
      <c r="F6" s="302" t="s">
        <v>32</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row>
    <row r="7" spans="1:35" s="14" customFormat="1" ht="75">
      <c r="A7" s="13"/>
      <c r="B7" s="38"/>
      <c r="C7" s="38"/>
      <c r="D7" s="292"/>
      <c r="E7" s="292"/>
      <c r="F7" s="303"/>
      <c r="G7" s="88" t="s">
        <v>458</v>
      </c>
      <c r="H7" s="86"/>
      <c r="I7" s="89"/>
      <c r="J7" s="90"/>
      <c r="K7" s="86"/>
      <c r="L7" s="86"/>
      <c r="M7" s="86"/>
      <c r="N7" s="91">
        <v>3110</v>
      </c>
      <c r="O7" s="86"/>
      <c r="P7" s="86"/>
      <c r="Q7" s="46">
        <f>400000+100000</f>
        <v>500000</v>
      </c>
      <c r="R7" s="46"/>
      <c r="S7" s="251" t="s">
        <v>459</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2"/>
      <c r="E8" s="292"/>
      <c r="F8" s="303"/>
      <c r="G8" s="88" t="s">
        <v>133</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row>
    <row r="9" spans="1:35" s="14" customFormat="1" ht="56.25">
      <c r="A9" s="13"/>
      <c r="B9" s="38"/>
      <c r="C9" s="38"/>
      <c r="D9" s="292"/>
      <c r="E9" s="292"/>
      <c r="F9" s="303"/>
      <c r="G9" s="88" t="s">
        <v>134</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2"/>
      <c r="E10" s="292"/>
      <c r="F10" s="303"/>
      <c r="G10" s="88" t="s">
        <v>135</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2"/>
      <c r="E11" s="292"/>
      <c r="F11" s="303"/>
      <c r="G11" s="88" t="s">
        <v>136</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2"/>
      <c r="E12" s="292"/>
      <c r="F12" s="303"/>
      <c r="G12" s="88" t="s">
        <v>7</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2"/>
      <c r="E13" s="292"/>
      <c r="F13" s="303"/>
      <c r="G13" s="88" t="s">
        <v>457</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row>
    <row r="14" spans="1:35" s="14" customFormat="1" ht="112.5">
      <c r="A14" s="13"/>
      <c r="B14" s="38"/>
      <c r="C14" s="38"/>
      <c r="D14" s="292"/>
      <c r="E14" s="292"/>
      <c r="F14" s="303"/>
      <c r="G14" s="88" t="s">
        <v>137</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2"/>
      <c r="E15" s="292"/>
      <c r="F15" s="303"/>
      <c r="G15" s="52" t="s">
        <v>138</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2"/>
      <c r="E16" s="292"/>
      <c r="F16" s="303"/>
      <c r="G16" s="52" t="s">
        <v>96</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2"/>
      <c r="E17" s="292"/>
      <c r="F17" s="303"/>
      <c r="G17" s="52" t="s">
        <v>414</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2"/>
      <c r="E18" s="292"/>
      <c r="F18" s="303"/>
      <c r="G18" s="52" t="s">
        <v>415</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2"/>
      <c r="E19" s="292"/>
      <c r="F19" s="303"/>
      <c r="G19" s="52" t="s">
        <v>416</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2"/>
      <c r="E20" s="292"/>
      <c r="F20" s="303"/>
      <c r="G20" s="52" t="s">
        <v>417</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2"/>
      <c r="E21" s="292"/>
      <c r="F21" s="303"/>
      <c r="G21" s="250" t="s">
        <v>706</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2"/>
      <c r="E22" s="292"/>
      <c r="F22" s="303"/>
      <c r="G22" s="250" t="s">
        <v>678</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304" t="s">
        <v>763</v>
      </c>
      <c r="E23" s="304" t="s">
        <v>170</v>
      </c>
      <c r="F23" s="315" t="s">
        <v>740</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304"/>
      <c r="E24" s="304"/>
      <c r="F24" s="315"/>
      <c r="G24" s="52" t="s">
        <v>171</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1" t="s">
        <v>33</v>
      </c>
      <c r="E25" s="291" t="s">
        <v>729</v>
      </c>
      <c r="F25" s="302" t="s">
        <v>45</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2"/>
      <c r="E26" s="292"/>
      <c r="F26" s="303"/>
      <c r="G26" s="95" t="s">
        <v>139</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2"/>
      <c r="E27" s="292"/>
      <c r="F27" s="303"/>
      <c r="G27" s="95" t="s">
        <v>679</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396</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1" t="s">
        <v>31</v>
      </c>
      <c r="E29" s="291" t="s">
        <v>766</v>
      </c>
      <c r="F29" s="302" t="s">
        <v>32</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2"/>
      <c r="E30" s="292"/>
      <c r="F30" s="303"/>
      <c r="G30" s="94" t="s">
        <v>418</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2"/>
      <c r="E31" s="292"/>
      <c r="F31" s="303"/>
      <c r="G31" s="94" t="s">
        <v>419</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349</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24282734.219999995</v>
      </c>
      <c r="AK32" s="263"/>
    </row>
    <row r="33" spans="2:37" ht="18.75">
      <c r="B33" s="19"/>
      <c r="C33" s="9"/>
      <c r="D33" s="291" t="s">
        <v>31</v>
      </c>
      <c r="E33" s="291" t="s">
        <v>766</v>
      </c>
      <c r="F33" s="302" t="s">
        <v>32</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2"/>
      <c r="E34" s="292"/>
      <c r="F34" s="303"/>
      <c r="G34" s="108" t="s">
        <v>420</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2"/>
      <c r="E35" s="292"/>
      <c r="F35" s="303"/>
      <c r="G35" s="108" t="s">
        <v>421</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2"/>
      <c r="E36" s="292"/>
      <c r="F36" s="303"/>
      <c r="G36" s="108" t="s">
        <v>422</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2"/>
      <c r="E37" s="292"/>
      <c r="F37" s="303"/>
      <c r="G37" s="108" t="s">
        <v>423</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2"/>
      <c r="E38" s="292"/>
      <c r="F38" s="303"/>
      <c r="G38" s="108" t="s">
        <v>424</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2"/>
      <c r="E39" s="292"/>
      <c r="F39" s="303"/>
      <c r="G39" s="108" t="s">
        <v>425</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73" t="s">
        <v>34</v>
      </c>
      <c r="E40" s="273" t="s">
        <v>769</v>
      </c>
      <c r="F40" s="270" t="s">
        <v>323</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14302659.02</v>
      </c>
      <c r="AK40" s="263"/>
    </row>
    <row r="41" spans="2:37" ht="37.5">
      <c r="B41" s="24"/>
      <c r="C41" s="24"/>
      <c r="D41" s="274"/>
      <c r="E41" s="274"/>
      <c r="F41" s="271"/>
      <c r="G41" s="108" t="s">
        <v>426</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4"/>
      <c r="E42" s="274"/>
      <c r="F42" s="271"/>
      <c r="G42" s="108" t="s">
        <v>427</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4"/>
      <c r="E43" s="274"/>
      <c r="F43" s="271"/>
      <c r="G43" s="108" t="s">
        <v>515</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4"/>
      <c r="E44" s="274"/>
      <c r="F44" s="271"/>
      <c r="G44" s="108" t="s">
        <v>516</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4"/>
      <c r="E45" s="274"/>
      <c r="F45" s="271"/>
      <c r="G45" s="108" t="s">
        <v>109</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v>4000</v>
      </c>
      <c r="AD45" s="42">
        <f>100000-100000</f>
        <v>0</v>
      </c>
      <c r="AE45" s="42"/>
      <c r="AF45" s="42"/>
      <c r="AG45" s="42"/>
      <c r="AH45" s="42"/>
      <c r="AI45" s="242">
        <f>95844</f>
        <v>95844</v>
      </c>
      <c r="AK45" s="263"/>
    </row>
    <row r="46" spans="2:37" ht="37.5">
      <c r="B46" s="24"/>
      <c r="C46" s="24"/>
      <c r="D46" s="274"/>
      <c r="E46" s="274"/>
      <c r="F46" s="271"/>
      <c r="G46" s="108" t="s">
        <v>99</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4"/>
      <c r="E47" s="274"/>
      <c r="F47" s="271"/>
      <c r="G47" s="108" t="s">
        <v>100</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f>1050</f>
        <v>1050</v>
      </c>
      <c r="AK47" s="263"/>
    </row>
    <row r="48" spans="2:37" ht="56.25">
      <c r="B48" s="24"/>
      <c r="C48" s="24"/>
      <c r="D48" s="274"/>
      <c r="E48" s="274"/>
      <c r="F48" s="271"/>
      <c r="G48" s="108" t="s">
        <v>101</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74"/>
      <c r="E49" s="274"/>
      <c r="F49" s="271"/>
      <c r="G49" s="108" t="s">
        <v>102</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4"/>
      <c r="E50" s="274"/>
      <c r="F50" s="271"/>
      <c r="G50" s="108" t="s">
        <v>103</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4"/>
      <c r="E51" s="274"/>
      <c r="F51" s="271"/>
      <c r="G51" s="108" t="s">
        <v>657</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4080+81491</f>
        <v>85571</v>
      </c>
      <c r="AK51" s="263"/>
    </row>
    <row r="52" spans="2:37" ht="56.25">
      <c r="B52" s="24"/>
      <c r="C52" s="24"/>
      <c r="D52" s="274"/>
      <c r="E52" s="274"/>
      <c r="F52" s="271"/>
      <c r="G52" s="108" t="s">
        <v>104</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4"/>
      <c r="E53" s="274"/>
      <c r="F53" s="271"/>
      <c r="G53" s="108" t="s">
        <v>105</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v>11109.6</v>
      </c>
      <c r="AK53" s="263"/>
    </row>
    <row r="54" spans="2:37" ht="37.5">
      <c r="B54" s="24"/>
      <c r="C54" s="24"/>
      <c r="D54" s="274"/>
      <c r="E54" s="274"/>
      <c r="F54" s="271"/>
      <c r="G54" s="108" t="s">
        <v>106</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74"/>
      <c r="E55" s="274"/>
      <c r="F55" s="271"/>
      <c r="G55" s="108" t="s">
        <v>107</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74"/>
      <c r="E56" s="274"/>
      <c r="F56" s="271"/>
      <c r="G56" s="108" t="s">
        <v>108</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4"/>
      <c r="E57" s="274"/>
      <c r="F57" s="271"/>
      <c r="G57" s="108" t="s">
        <v>509</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3"/>
    </row>
    <row r="58" spans="2:37" ht="56.25">
      <c r="B58" s="24"/>
      <c r="C58" s="24"/>
      <c r="D58" s="274"/>
      <c r="E58" s="274"/>
      <c r="F58" s="271"/>
      <c r="G58" s="108" t="s">
        <v>510</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3"/>
    </row>
    <row r="59" spans="2:37" ht="93.75">
      <c r="B59" s="24"/>
      <c r="C59" s="24"/>
      <c r="D59" s="274"/>
      <c r="E59" s="274"/>
      <c r="F59" s="271"/>
      <c r="G59" s="108" t="s">
        <v>511</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4"/>
      <c r="E60" s="274"/>
      <c r="F60" s="271"/>
      <c r="G60" s="108" t="s">
        <v>512</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3"/>
    </row>
    <row r="61" spans="2:37" ht="56.25">
      <c r="B61" s="24"/>
      <c r="C61" s="24"/>
      <c r="D61" s="274"/>
      <c r="E61" s="274"/>
      <c r="F61" s="271"/>
      <c r="G61" s="108" t="s">
        <v>513</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4"/>
      <c r="E62" s="274"/>
      <c r="F62" s="271"/>
      <c r="G62" s="108" t="s">
        <v>514</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74"/>
      <c r="E63" s="274"/>
      <c r="F63" s="271"/>
      <c r="G63" s="108" t="s">
        <v>497</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4"/>
      <c r="E64" s="274"/>
      <c r="F64" s="271"/>
      <c r="G64" s="108" t="s">
        <v>498</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74"/>
      <c r="E65" s="274"/>
      <c r="F65" s="271"/>
      <c r="G65" s="108" t="s">
        <v>499</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74"/>
      <c r="E66" s="274"/>
      <c r="F66" s="271"/>
      <c r="G66" s="108" t="s">
        <v>532</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74"/>
      <c r="E67" s="274"/>
      <c r="F67" s="271"/>
      <c r="G67" s="108" t="s">
        <v>533</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74"/>
      <c r="E68" s="274"/>
      <c r="F68" s="271"/>
      <c r="G68" s="108" t="s">
        <v>634</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4"/>
      <c r="E69" s="274"/>
      <c r="F69" s="271"/>
      <c r="G69" s="108" t="s">
        <v>534</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4"/>
      <c r="E70" s="274"/>
      <c r="F70" s="271"/>
      <c r="G70" s="108" t="s">
        <v>535</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v>85000</v>
      </c>
      <c r="AD70" s="42">
        <v>50000</v>
      </c>
      <c r="AE70" s="42"/>
      <c r="AF70" s="42"/>
      <c r="AG70" s="42">
        <v>15000</v>
      </c>
      <c r="AH70" s="42"/>
      <c r="AI70" s="242"/>
      <c r="AK70" s="263"/>
    </row>
    <row r="71" spans="2:37" ht="37.5">
      <c r="B71" s="24"/>
      <c r="C71" s="24"/>
      <c r="D71" s="274"/>
      <c r="E71" s="274"/>
      <c r="F71" s="271"/>
      <c r="G71" s="108" t="s">
        <v>536</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4"/>
      <c r="E72" s="274"/>
      <c r="F72" s="271"/>
      <c r="G72" s="108" t="s">
        <v>537</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74"/>
      <c r="E73" s="274"/>
      <c r="F73" s="271"/>
      <c r="G73" s="108" t="s">
        <v>538</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4"/>
      <c r="E74" s="274"/>
      <c r="F74" s="271"/>
      <c r="G74" s="108" t="s">
        <v>539</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3"/>
    </row>
    <row r="75" spans="2:37" ht="37.5">
      <c r="B75" s="24"/>
      <c r="C75" s="24"/>
      <c r="D75" s="274"/>
      <c r="E75" s="274"/>
      <c r="F75" s="271"/>
      <c r="G75" s="108" t="s">
        <v>540</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74"/>
      <c r="E76" s="274"/>
      <c r="F76" s="271"/>
      <c r="G76" s="108" t="s">
        <v>541</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4"/>
      <c r="E77" s="274"/>
      <c r="F77" s="271"/>
      <c r="G77" s="108" t="s">
        <v>542</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c r="AD77" s="42">
        <f>235000-235000</f>
        <v>0</v>
      </c>
      <c r="AE77" s="42"/>
      <c r="AF77" s="42">
        <f>150000-90000</f>
        <v>60000</v>
      </c>
      <c r="AG77" s="42">
        <f>100000+18855.5</f>
        <v>118855.5</v>
      </c>
      <c r="AH77" s="42"/>
      <c r="AI77" s="242">
        <f>6206+408300.73</f>
        <v>414506.73</v>
      </c>
      <c r="AK77" s="263"/>
    </row>
    <row r="78" spans="2:37" ht="56.25">
      <c r="B78" s="24"/>
      <c r="C78" s="24"/>
      <c r="D78" s="274"/>
      <c r="E78" s="274"/>
      <c r="F78" s="271"/>
      <c r="G78" s="108" t="s">
        <v>543</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4"/>
      <c r="E79" s="274"/>
      <c r="F79" s="271"/>
      <c r="G79" s="108" t="s">
        <v>544</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4"/>
      <c r="E80" s="274"/>
      <c r="F80" s="271"/>
      <c r="G80" s="108" t="s">
        <v>545</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v>48721</v>
      </c>
      <c r="AK80" s="263"/>
    </row>
    <row r="81" spans="2:37" ht="37.5">
      <c r="B81" s="24"/>
      <c r="C81" s="24"/>
      <c r="D81" s="274"/>
      <c r="E81" s="274"/>
      <c r="F81" s="271"/>
      <c r="G81" s="108" t="s">
        <v>546</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4"/>
      <c r="E82" s="274"/>
      <c r="F82" s="271"/>
      <c r="G82" s="108" t="s">
        <v>547</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74"/>
      <c r="E83" s="274"/>
      <c r="F83" s="271"/>
      <c r="G83" s="108" t="s">
        <v>548</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74"/>
      <c r="E84" s="274"/>
      <c r="F84" s="271"/>
      <c r="G84" s="108" t="s">
        <v>549</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4"/>
      <c r="E85" s="274"/>
      <c r="F85" s="271"/>
      <c r="G85" s="108" t="s">
        <v>550</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74"/>
      <c r="E86" s="274"/>
      <c r="F86" s="271"/>
      <c r="G86" s="108" t="s">
        <v>530</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v>120000</v>
      </c>
      <c r="AD86" s="42">
        <f>160000+15000</f>
        <v>175000</v>
      </c>
      <c r="AE86" s="42"/>
      <c r="AF86" s="42"/>
      <c r="AG86" s="42"/>
      <c r="AH86" s="42"/>
      <c r="AI86" s="242">
        <f>4753.6</f>
        <v>4753.6</v>
      </c>
      <c r="AK86" s="263"/>
    </row>
    <row r="87" spans="2:37" ht="37.5">
      <c r="B87" s="24"/>
      <c r="C87" s="24"/>
      <c r="D87" s="274"/>
      <c r="E87" s="274"/>
      <c r="F87" s="271"/>
      <c r="G87" s="108" t="s">
        <v>520</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4080+71115.5</f>
        <v>75195.5</v>
      </c>
      <c r="AK87" s="263"/>
    </row>
    <row r="88" spans="2:37" ht="56.25">
      <c r="B88" s="24"/>
      <c r="C88" s="24"/>
      <c r="D88" s="274"/>
      <c r="E88" s="274"/>
      <c r="F88" s="271"/>
      <c r="G88" s="108" t="s">
        <v>521</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3"/>
    </row>
    <row r="89" spans="2:37" ht="56.25">
      <c r="B89" s="24"/>
      <c r="C89" s="24"/>
      <c r="D89" s="274"/>
      <c r="E89" s="274"/>
      <c r="F89" s="271"/>
      <c r="G89" s="108" t="s">
        <v>522</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4"/>
      <c r="E90" s="274"/>
      <c r="F90" s="271"/>
      <c r="G90" s="108" t="s">
        <v>523</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74"/>
      <c r="E91" s="274"/>
      <c r="F91" s="271"/>
      <c r="G91" s="108" t="s">
        <v>524</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74"/>
      <c r="E92" s="274"/>
      <c r="F92" s="271"/>
      <c r="G92" s="108" t="s">
        <v>525</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4"/>
      <c r="E93" s="274"/>
      <c r="F93" s="271"/>
      <c r="G93" s="108" t="s">
        <v>526</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4"/>
      <c r="E94" s="274"/>
      <c r="F94" s="271"/>
      <c r="G94" s="108" t="s">
        <v>527</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4"/>
      <c r="E95" s="274"/>
      <c r="F95" s="271"/>
      <c r="G95" s="108" t="s">
        <v>122</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74"/>
      <c r="E96" s="274"/>
      <c r="F96" s="271"/>
      <c r="G96" s="108" t="s">
        <v>123</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3"/>
    </row>
    <row r="97" spans="2:37" ht="37.5">
      <c r="B97" s="24"/>
      <c r="C97" s="24"/>
      <c r="D97" s="274"/>
      <c r="E97" s="274"/>
      <c r="F97" s="271"/>
      <c r="G97" s="108" t="s">
        <v>124</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74"/>
      <c r="E98" s="274"/>
      <c r="F98" s="271"/>
      <c r="G98" s="108" t="s">
        <v>125</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74"/>
      <c r="E99" s="274"/>
      <c r="F99" s="271"/>
      <c r="G99" s="108" t="s">
        <v>126</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74"/>
      <c r="E100" s="274"/>
      <c r="F100" s="271"/>
      <c r="G100" s="108" t="s">
        <v>127</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74"/>
      <c r="E101" s="274"/>
      <c r="F101" s="271"/>
      <c r="G101" s="108" t="s">
        <v>195</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4"/>
      <c r="E102" s="274"/>
      <c r="F102" s="271"/>
      <c r="G102" s="108" t="s">
        <v>193</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74"/>
      <c r="E103" s="274"/>
      <c r="F103" s="271"/>
      <c r="G103" s="108" t="s">
        <v>201</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4"/>
      <c r="E104" s="274"/>
      <c r="F104" s="271"/>
      <c r="G104" s="108" t="s">
        <v>202</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4"/>
      <c r="E105" s="274"/>
      <c r="F105" s="271"/>
      <c r="G105" s="108" t="s">
        <v>203</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4"/>
      <c r="E106" s="274"/>
      <c r="F106" s="271"/>
      <c r="G106" s="108" t="s">
        <v>204</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14400+216007.6+33600</f>
        <v>264007.6</v>
      </c>
      <c r="AK106" s="263"/>
    </row>
    <row r="107" spans="2:37" ht="36" hidden="1">
      <c r="B107" s="24"/>
      <c r="C107" s="24"/>
      <c r="D107" s="274"/>
      <c r="E107" s="274"/>
      <c r="F107" s="271"/>
      <c r="G107" s="108" t="s">
        <v>205</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4"/>
      <c r="E108" s="274"/>
      <c r="F108" s="271"/>
      <c r="G108" s="108" t="s">
        <v>378</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3"/>
    </row>
    <row r="109" spans="2:37" ht="56.25">
      <c r="B109" s="24"/>
      <c r="C109" s="24"/>
      <c r="D109" s="274"/>
      <c r="E109" s="274"/>
      <c r="F109" s="271"/>
      <c r="G109" s="108" t="s">
        <v>206</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3"/>
    </row>
    <row r="110" spans="2:37" ht="56.25">
      <c r="B110" s="24"/>
      <c r="C110" s="24"/>
      <c r="D110" s="274"/>
      <c r="E110" s="274"/>
      <c r="F110" s="271"/>
      <c r="G110" s="108" t="s">
        <v>207</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74"/>
      <c r="E111" s="274"/>
      <c r="F111" s="271"/>
      <c r="G111" s="108" t="s">
        <v>481</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74"/>
      <c r="E112" s="274"/>
      <c r="F112" s="271"/>
      <c r="G112" s="108" t="s">
        <v>482</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74"/>
      <c r="E113" s="274"/>
      <c r="F113" s="271"/>
      <c r="G113" s="108" t="s">
        <v>483</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74"/>
      <c r="E114" s="274"/>
      <c r="F114" s="271"/>
      <c r="G114" s="108" t="s">
        <v>484</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74"/>
      <c r="E115" s="274"/>
      <c r="F115" s="271"/>
      <c r="G115" s="108" t="s">
        <v>485</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74"/>
      <c r="E116" s="274"/>
      <c r="F116" s="271"/>
      <c r="G116" s="108" t="s">
        <v>486</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3"/>
    </row>
    <row r="117" spans="2:37" ht="37.5">
      <c r="B117" s="24"/>
      <c r="C117" s="24"/>
      <c r="D117" s="274"/>
      <c r="E117" s="274"/>
      <c r="F117" s="271"/>
      <c r="G117" s="108" t="s">
        <v>487</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74"/>
      <c r="E118" s="274"/>
      <c r="F118" s="271"/>
      <c r="G118" s="108" t="s">
        <v>488</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4"/>
      <c r="E119" s="274"/>
      <c r="F119" s="271"/>
      <c r="G119" s="108" t="s">
        <v>489</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4"/>
      <c r="E120" s="274"/>
      <c r="F120" s="271"/>
      <c r="G120" s="108" t="s">
        <v>490</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74"/>
      <c r="E121" s="274"/>
      <c r="F121" s="271"/>
      <c r="G121" s="108" t="s">
        <v>584</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4"/>
      <c r="E122" s="274"/>
      <c r="F122" s="271"/>
      <c r="G122" s="108" t="s">
        <v>585</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4"/>
      <c r="E123" s="274"/>
      <c r="F123" s="271"/>
      <c r="G123" s="108" t="s">
        <v>586</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v>6747</v>
      </c>
      <c r="AK123" s="263"/>
    </row>
    <row r="124" spans="2:37" ht="37.5">
      <c r="B124" s="24"/>
      <c r="C124" s="24"/>
      <c r="D124" s="274"/>
      <c r="E124" s="274"/>
      <c r="F124" s="271"/>
      <c r="G124" s="108" t="s">
        <v>587</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3"/>
    </row>
    <row r="125" spans="2:37" ht="56.25">
      <c r="B125" s="24"/>
      <c r="C125" s="24"/>
      <c r="D125" s="274"/>
      <c r="E125" s="274"/>
      <c r="F125" s="271"/>
      <c r="G125" s="108" t="s">
        <v>588</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4"/>
      <c r="E126" s="274"/>
      <c r="F126" s="271"/>
      <c r="G126" s="108" t="s">
        <v>589</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3"/>
    </row>
    <row r="127" spans="2:37" ht="56.25">
      <c r="B127" s="24"/>
      <c r="C127" s="24"/>
      <c r="D127" s="274"/>
      <c r="E127" s="274"/>
      <c r="F127" s="271"/>
      <c r="G127" s="108" t="s">
        <v>590</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4"/>
      <c r="E128" s="274"/>
      <c r="F128" s="271"/>
      <c r="G128" s="108" t="s">
        <v>591</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4"/>
      <c r="E129" s="274"/>
      <c r="F129" s="271"/>
      <c r="G129" s="108" t="s">
        <v>592</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3"/>
    </row>
    <row r="130" spans="2:37" ht="37.5">
      <c r="B130" s="24"/>
      <c r="C130" s="24"/>
      <c r="D130" s="274"/>
      <c r="E130" s="274"/>
      <c r="F130" s="271"/>
      <c r="G130" s="108" t="s">
        <v>268</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4"/>
      <c r="E131" s="274"/>
      <c r="F131" s="271"/>
      <c r="G131" s="108" t="s">
        <v>269</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74"/>
      <c r="E132" s="274"/>
      <c r="F132" s="271"/>
      <c r="G132" s="108" t="s">
        <v>270</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3"/>
    </row>
    <row r="133" spans="2:37" ht="37.5">
      <c r="B133" s="24"/>
      <c r="C133" s="24"/>
      <c r="D133" s="274"/>
      <c r="E133" s="274"/>
      <c r="F133" s="271"/>
      <c r="G133" s="108" t="s">
        <v>271</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f>3150</f>
        <v>3150</v>
      </c>
      <c r="AK133" s="263"/>
    </row>
    <row r="134" spans="2:37" ht="56.25">
      <c r="B134" s="24"/>
      <c r="C134" s="24"/>
      <c r="D134" s="274"/>
      <c r="E134" s="274"/>
      <c r="F134" s="271"/>
      <c r="G134" s="108" t="s">
        <v>595</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4"/>
      <c r="E135" s="274"/>
      <c r="F135" s="271"/>
      <c r="G135" s="108" t="s">
        <v>596</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f>
        <v>22500</v>
      </c>
      <c r="AD135" s="42">
        <v>70000</v>
      </c>
      <c r="AE135" s="42"/>
      <c r="AF135" s="42"/>
      <c r="AG135" s="42"/>
      <c r="AH135" s="42"/>
      <c r="AI135" s="242">
        <f>87203</f>
        <v>87203</v>
      </c>
      <c r="AK135" s="263"/>
    </row>
    <row r="136" spans="2:37" ht="56.25">
      <c r="B136" s="24"/>
      <c r="C136" s="24"/>
      <c r="D136" s="274"/>
      <c r="E136" s="274"/>
      <c r="F136" s="271"/>
      <c r="G136" s="108" t="s">
        <v>597</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74"/>
      <c r="E137" s="274"/>
      <c r="F137" s="271"/>
      <c r="G137" s="108" t="s">
        <v>598</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f>78328.78</f>
        <v>78328.78</v>
      </c>
      <c r="AK137" s="263"/>
    </row>
    <row r="138" spans="2:37" ht="56.25">
      <c r="B138" s="24"/>
      <c r="C138" s="24"/>
      <c r="D138" s="274"/>
      <c r="E138" s="274"/>
      <c r="F138" s="271"/>
      <c r="G138" s="108" t="s">
        <v>599</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74"/>
      <c r="E139" s="274"/>
      <c r="F139" s="271"/>
      <c r="G139" s="108" t="s">
        <v>281</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74"/>
      <c r="E140" s="274"/>
      <c r="F140" s="271"/>
      <c r="G140" s="108" t="s">
        <v>604</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3"/>
    </row>
    <row r="141" spans="2:37" ht="36" hidden="1">
      <c r="B141" s="24"/>
      <c r="C141" s="24"/>
      <c r="D141" s="274"/>
      <c r="E141" s="274"/>
      <c r="F141" s="271"/>
      <c r="G141" s="108" t="s">
        <v>605</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4"/>
      <c r="E142" s="274"/>
      <c r="F142" s="271"/>
      <c r="G142" s="108" t="s">
        <v>606</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4"/>
      <c r="E143" s="274"/>
      <c r="F143" s="271"/>
      <c r="G143" s="108" t="s">
        <v>607</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4"/>
      <c r="E144" s="274"/>
      <c r="F144" s="271"/>
      <c r="G144" s="108" t="s">
        <v>224</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4"/>
      <c r="E145" s="274"/>
      <c r="F145" s="271"/>
      <c r="G145" s="108" t="s">
        <v>225</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4"/>
      <c r="E146" s="274"/>
      <c r="F146" s="271"/>
      <c r="G146" s="108" t="s">
        <v>226</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74"/>
      <c r="E147" s="274"/>
      <c r="F147" s="271"/>
      <c r="G147" s="108" t="s">
        <v>227</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4"/>
      <c r="E148" s="274"/>
      <c r="F148" s="271"/>
      <c r="G148" s="108" t="s">
        <v>228</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4"/>
      <c r="E149" s="274"/>
      <c r="F149" s="271"/>
      <c r="G149" s="108" t="s">
        <v>551</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4"/>
      <c r="E150" s="274"/>
      <c r="F150" s="271"/>
      <c r="G150" s="108" t="s">
        <v>552</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3"/>
    </row>
    <row r="151" spans="2:37" ht="37.5">
      <c r="B151" s="24"/>
      <c r="C151" s="24"/>
      <c r="D151" s="274"/>
      <c r="E151" s="274"/>
      <c r="F151" s="271"/>
      <c r="G151" s="108" t="s">
        <v>553</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3"/>
    </row>
    <row r="152" spans="2:37" ht="75">
      <c r="B152" s="24"/>
      <c r="C152" s="24"/>
      <c r="D152" s="274"/>
      <c r="E152" s="274"/>
      <c r="F152" s="271"/>
      <c r="G152" s="108" t="s">
        <v>554</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74"/>
      <c r="E153" s="274"/>
      <c r="F153" s="271"/>
      <c r="G153" s="108" t="s">
        <v>555</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4"/>
      <c r="E154" s="274"/>
      <c r="F154" s="271"/>
      <c r="G154" s="108" t="s">
        <v>708</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4"/>
      <c r="E155" s="274"/>
      <c r="F155" s="271"/>
      <c r="G155" s="108" t="s">
        <v>556</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74"/>
      <c r="E156" s="274"/>
      <c r="F156" s="271"/>
      <c r="G156" s="108" t="s">
        <v>557</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74"/>
      <c r="E157" s="274"/>
      <c r="F157" s="271"/>
      <c r="G157" s="108" t="s">
        <v>558</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4"/>
      <c r="E158" s="274"/>
      <c r="F158" s="271"/>
      <c r="G158" s="108" t="s">
        <v>559</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3"/>
    </row>
    <row r="159" spans="2:37" ht="37.5">
      <c r="B159" s="24"/>
      <c r="C159" s="24"/>
      <c r="D159" s="274"/>
      <c r="E159" s="274"/>
      <c r="F159" s="271"/>
      <c r="G159" s="108" t="s">
        <v>560</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3"/>
    </row>
    <row r="160" spans="2:37" ht="90" hidden="1">
      <c r="B160" s="19"/>
      <c r="C160" s="19"/>
      <c r="D160" s="274"/>
      <c r="E160" s="274"/>
      <c r="F160" s="271"/>
      <c r="G160" s="52" t="s">
        <v>685</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4"/>
      <c r="E161" s="274"/>
      <c r="F161" s="271"/>
      <c r="G161" s="52" t="s">
        <v>686</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4"/>
      <c r="E162" s="274"/>
      <c r="F162" s="271"/>
      <c r="G162" s="52" t="s">
        <v>687</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73" t="s">
        <v>35</v>
      </c>
      <c r="E163" s="273" t="s">
        <v>771</v>
      </c>
      <c r="F163" s="270" t="s">
        <v>770</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3054675.6</v>
      </c>
      <c r="AD163" s="49">
        <f t="shared" si="17"/>
        <v>4274000</v>
      </c>
      <c r="AE163" s="49">
        <f t="shared" si="17"/>
        <v>869600</v>
      </c>
      <c r="AF163" s="49">
        <f t="shared" si="17"/>
        <v>384212</v>
      </c>
      <c r="AG163" s="49">
        <f t="shared" si="17"/>
        <v>2837963</v>
      </c>
      <c r="AH163" s="49">
        <f t="shared" si="17"/>
        <v>4433489.4</v>
      </c>
      <c r="AI163" s="49">
        <f t="shared" si="17"/>
        <v>6399021.309999999</v>
      </c>
      <c r="AK163" s="263"/>
    </row>
    <row r="164" spans="2:37" ht="37.5">
      <c r="B164" s="19"/>
      <c r="C164" s="19"/>
      <c r="D164" s="274"/>
      <c r="E164" s="274"/>
      <c r="F164" s="271"/>
      <c r="G164" s="108" t="s">
        <v>561</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4"/>
      <c r="E165" s="274"/>
      <c r="F165" s="271"/>
      <c r="G165" s="108" t="s">
        <v>434</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4"/>
      <c r="E166" s="274"/>
      <c r="F166" s="271"/>
      <c r="G166" s="108" t="s">
        <v>91</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4"/>
      <c r="E167" s="274"/>
      <c r="F167" s="271"/>
      <c r="G167" s="108" t="s">
        <v>562</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3"/>
    </row>
    <row r="168" spans="2:37" ht="37.5">
      <c r="B168" s="19"/>
      <c r="C168" s="19"/>
      <c r="D168" s="274"/>
      <c r="E168" s="274"/>
      <c r="F168" s="271"/>
      <c r="G168" s="108" t="s">
        <v>147</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4"/>
      <c r="E169" s="274"/>
      <c r="F169" s="271"/>
      <c r="G169" s="108" t="s">
        <v>148</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4"/>
      <c r="E170" s="274"/>
      <c r="F170" s="271"/>
      <c r="G170" s="108" t="s">
        <v>149</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4"/>
      <c r="E171" s="274"/>
      <c r="F171" s="271"/>
      <c r="G171" s="108" t="s">
        <v>150</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74"/>
      <c r="E172" s="274"/>
      <c r="F172" s="271"/>
      <c r="G172" s="108" t="s">
        <v>92</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4"/>
      <c r="E173" s="274"/>
      <c r="F173" s="271"/>
      <c r="G173" s="108" t="s">
        <v>231</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4"/>
      <c r="E174" s="274"/>
      <c r="F174" s="271"/>
      <c r="G174" s="108" t="s">
        <v>232</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74"/>
      <c r="E175" s="274"/>
      <c r="F175" s="271"/>
      <c r="G175" s="108" t="s">
        <v>154</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4"/>
      <c r="E176" s="274"/>
      <c r="F176" s="271"/>
      <c r="G176" s="108" t="s">
        <v>563</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4"/>
      <c r="E177" s="274"/>
      <c r="F177" s="271"/>
      <c r="G177" s="108" t="s">
        <v>277</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74"/>
      <c r="E178" s="274"/>
      <c r="F178" s="271"/>
      <c r="G178" s="108" t="s">
        <v>278</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4"/>
      <c r="E179" s="274"/>
      <c r="F179" s="271"/>
      <c r="G179" s="108" t="s">
        <v>279</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4"/>
      <c r="E180" s="274"/>
      <c r="F180" s="271"/>
      <c r="G180" s="108" t="s">
        <v>280</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4"/>
      <c r="E181" s="274"/>
      <c r="F181" s="271"/>
      <c r="G181" s="108" t="s">
        <v>233</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4"/>
      <c r="E182" s="274"/>
      <c r="F182" s="271"/>
      <c r="G182" s="108" t="s">
        <v>143</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4"/>
      <c r="E183" s="274"/>
      <c r="F183" s="271"/>
      <c r="G183" s="108" t="s">
        <v>337</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4"/>
      <c r="E184" s="274"/>
      <c r="F184" s="271"/>
      <c r="G184" s="108" t="s">
        <v>680</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3"/>
    </row>
    <row r="185" spans="2:37" ht="37.5">
      <c r="B185" s="19"/>
      <c r="C185" s="19"/>
      <c r="D185" s="274"/>
      <c r="E185" s="274"/>
      <c r="F185" s="271"/>
      <c r="G185" s="108" t="s">
        <v>681</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f>
        <v>0</v>
      </c>
      <c r="AD185" s="42"/>
      <c r="AE185" s="42"/>
      <c r="AF185" s="42"/>
      <c r="AG185" s="42">
        <v>125000</v>
      </c>
      <c r="AH185" s="42">
        <f>200000-150000+81500</f>
        <v>131500</v>
      </c>
      <c r="AI185" s="50">
        <f>418294</f>
        <v>418294</v>
      </c>
      <c r="AK185" s="263"/>
    </row>
    <row r="186" spans="2:37" ht="36" hidden="1">
      <c r="B186" s="19"/>
      <c r="C186" s="19"/>
      <c r="D186" s="274"/>
      <c r="E186" s="274"/>
      <c r="F186" s="271"/>
      <c r="G186" s="108" t="s">
        <v>682</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4"/>
      <c r="E187" s="274"/>
      <c r="F187" s="271"/>
      <c r="G187" s="108" t="s">
        <v>379</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v>145000</v>
      </c>
      <c r="AD187" s="42">
        <v>140000</v>
      </c>
      <c r="AE187" s="42"/>
      <c r="AF187" s="42"/>
      <c r="AG187" s="42"/>
      <c r="AH187" s="42">
        <v>10000</v>
      </c>
      <c r="AI187" s="50">
        <f>4962.2</f>
        <v>4962.2</v>
      </c>
      <c r="AK187" s="263"/>
    </row>
    <row r="188" spans="2:37" ht="37.5">
      <c r="B188" s="19"/>
      <c r="C188" s="19"/>
      <c r="D188" s="274"/>
      <c r="E188" s="274"/>
      <c r="F188" s="271"/>
      <c r="G188" s="108" t="s">
        <v>683</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f>
        <v>5551</v>
      </c>
      <c r="AK188" s="263"/>
    </row>
    <row r="189" spans="2:37" ht="56.25">
      <c r="B189" s="19"/>
      <c r="C189" s="19"/>
      <c r="D189" s="274"/>
      <c r="E189" s="274"/>
      <c r="F189" s="271"/>
      <c r="G189" s="108" t="s">
        <v>282</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3"/>
    </row>
    <row r="190" spans="2:37" ht="56.25">
      <c r="B190" s="19"/>
      <c r="C190" s="19"/>
      <c r="D190" s="274"/>
      <c r="E190" s="274"/>
      <c r="F190" s="271"/>
      <c r="G190" s="108" t="s">
        <v>283</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3"/>
    </row>
    <row r="191" spans="2:37" ht="54" hidden="1">
      <c r="B191" s="19"/>
      <c r="C191" s="19"/>
      <c r="D191" s="274"/>
      <c r="E191" s="274"/>
      <c r="F191" s="271"/>
      <c r="G191" s="108" t="s">
        <v>288</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3"/>
    </row>
    <row r="192" spans="2:37" ht="56.25">
      <c r="B192" s="19"/>
      <c r="C192" s="19"/>
      <c r="D192" s="274"/>
      <c r="E192" s="274"/>
      <c r="F192" s="271"/>
      <c r="G192" s="108" t="s">
        <v>289</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3"/>
    </row>
    <row r="193" spans="2:37" ht="56.25">
      <c r="B193" s="19"/>
      <c r="C193" s="19"/>
      <c r="D193" s="274"/>
      <c r="E193" s="274"/>
      <c r="F193" s="271"/>
      <c r="G193" s="108" t="s">
        <v>290</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4"/>
      <c r="E194" s="274"/>
      <c r="F194" s="271"/>
      <c r="G194" s="108" t="s">
        <v>291</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4"/>
      <c r="E195" s="274"/>
      <c r="F195" s="271"/>
      <c r="G195" s="108" t="s">
        <v>292</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4"/>
      <c r="E196" s="274"/>
      <c r="F196" s="271"/>
      <c r="G196" s="108" t="s">
        <v>293</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3"/>
    </row>
    <row r="197" spans="2:37" ht="56.25">
      <c r="B197" s="19"/>
      <c r="C197" s="19"/>
      <c r="D197" s="274"/>
      <c r="E197" s="274"/>
      <c r="F197" s="271"/>
      <c r="G197" s="108" t="s">
        <v>266</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4"/>
      <c r="E198" s="274"/>
      <c r="F198" s="271"/>
      <c r="G198" s="108" t="s">
        <v>267</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v>83000</v>
      </c>
      <c r="AD198" s="42">
        <v>45000</v>
      </c>
      <c r="AE198" s="42"/>
      <c r="AF198" s="42"/>
      <c r="AG198" s="42"/>
      <c r="AH198" s="42"/>
      <c r="AI198" s="50">
        <f>121621+1541.49</f>
        <v>123162.49</v>
      </c>
      <c r="AK198" s="263"/>
    </row>
    <row r="199" spans="2:37" ht="75">
      <c r="B199" s="19"/>
      <c r="C199" s="19"/>
      <c r="D199" s="274"/>
      <c r="E199" s="274"/>
      <c r="F199" s="271"/>
      <c r="G199" s="108" t="s">
        <v>260</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v>2000</v>
      </c>
      <c r="AD199" s="42">
        <v>200000</v>
      </c>
      <c r="AE199" s="42"/>
      <c r="AF199" s="42"/>
      <c r="AG199" s="42">
        <f>94263+1500</f>
        <v>95763</v>
      </c>
      <c r="AH199" s="42"/>
      <c r="AI199" s="50">
        <f>126138.9</f>
        <v>126138.9</v>
      </c>
      <c r="AK199" s="263"/>
    </row>
    <row r="200" spans="2:37" ht="37.5">
      <c r="B200" s="19"/>
      <c r="C200" s="19"/>
      <c r="D200" s="274"/>
      <c r="E200" s="274"/>
      <c r="F200" s="271"/>
      <c r="G200" s="108" t="s">
        <v>261</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4"/>
      <c r="E201" s="274"/>
      <c r="F201" s="271"/>
      <c r="G201" s="108" t="s">
        <v>262</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f>
        <v>0</v>
      </c>
      <c r="AD201" s="42"/>
      <c r="AE201" s="42"/>
      <c r="AF201" s="42"/>
      <c r="AG201" s="42">
        <f>150000-150000</f>
        <v>0</v>
      </c>
      <c r="AH201" s="42"/>
      <c r="AI201" s="50">
        <f>234905.4</f>
        <v>234905.4</v>
      </c>
      <c r="AK201" s="263"/>
    </row>
    <row r="202" spans="2:37" ht="37.5">
      <c r="B202" s="19"/>
      <c r="C202" s="19"/>
      <c r="D202" s="274"/>
      <c r="E202" s="274"/>
      <c r="F202" s="271"/>
      <c r="G202" s="108" t="s">
        <v>263</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c r="AD202" s="42"/>
      <c r="AE202" s="42"/>
      <c r="AF202" s="42"/>
      <c r="AG202" s="42">
        <v>200000</v>
      </c>
      <c r="AH202" s="42">
        <f>280000-144000</f>
        <v>136000</v>
      </c>
      <c r="AI202" s="50">
        <f>294000</f>
        <v>294000</v>
      </c>
      <c r="AK202" s="263"/>
    </row>
    <row r="203" spans="2:37" ht="112.5">
      <c r="B203" s="19"/>
      <c r="C203" s="19"/>
      <c r="D203" s="274"/>
      <c r="E203" s="274"/>
      <c r="F203" s="271"/>
      <c r="G203" s="108" t="s">
        <v>655</v>
      </c>
      <c r="H203" s="50"/>
      <c r="I203" s="92"/>
      <c r="J203" s="117"/>
      <c r="K203" s="35"/>
      <c r="L203" s="35"/>
      <c r="M203" s="35"/>
      <c r="N203" s="91">
        <v>3132</v>
      </c>
      <c r="O203" s="35"/>
      <c r="P203" s="121"/>
      <c r="Q203" s="50">
        <v>82149</v>
      </c>
      <c r="R203" s="50"/>
      <c r="S203" s="50"/>
      <c r="T203" s="50" t="s">
        <v>623</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74"/>
      <c r="E204" s="274"/>
      <c r="F204" s="271"/>
      <c r="G204" s="108" t="s">
        <v>668</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f>
        <v>255000</v>
      </c>
      <c r="AD204" s="42"/>
      <c r="AE204" s="42"/>
      <c r="AF204" s="42"/>
      <c r="AG204" s="42">
        <v>16000</v>
      </c>
      <c r="AH204" s="42">
        <v>325000</v>
      </c>
      <c r="AI204" s="50">
        <f>3600+8400</f>
        <v>12000</v>
      </c>
      <c r="AK204" s="263"/>
    </row>
    <row r="205" spans="2:37" ht="75">
      <c r="B205" s="19"/>
      <c r="C205" s="19"/>
      <c r="D205" s="274"/>
      <c r="E205" s="274"/>
      <c r="F205" s="271"/>
      <c r="G205" s="108" t="s">
        <v>272</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v>80000</v>
      </c>
      <c r="AD205" s="42">
        <v>110000</v>
      </c>
      <c r="AE205" s="42">
        <v>100000</v>
      </c>
      <c r="AF205" s="42"/>
      <c r="AG205" s="42">
        <f>150000+7500</f>
        <v>157500</v>
      </c>
      <c r="AH205" s="42"/>
      <c r="AI205" s="50">
        <f>2160+5040</f>
        <v>7200</v>
      </c>
      <c r="AK205" s="263"/>
    </row>
    <row r="206" spans="2:37" ht="75">
      <c r="B206" s="19"/>
      <c r="C206" s="19"/>
      <c r="D206" s="274"/>
      <c r="E206" s="274"/>
      <c r="F206" s="271"/>
      <c r="G206" s="108" t="s">
        <v>273</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3"/>
    </row>
    <row r="207" spans="2:37" ht="75">
      <c r="B207" s="19"/>
      <c r="C207" s="19"/>
      <c r="D207" s="274"/>
      <c r="E207" s="274"/>
      <c r="F207" s="271"/>
      <c r="G207" s="108" t="s">
        <v>285</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50">
        <f>7200</f>
        <v>7200</v>
      </c>
      <c r="AK207" s="263"/>
    </row>
    <row r="208" spans="2:37" ht="56.25">
      <c r="B208" s="19"/>
      <c r="C208" s="19"/>
      <c r="D208" s="274"/>
      <c r="E208" s="274"/>
      <c r="F208" s="271"/>
      <c r="G208" s="108" t="s">
        <v>286</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3"/>
    </row>
    <row r="209" spans="2:37" ht="75">
      <c r="B209" s="19"/>
      <c r="C209" s="19"/>
      <c r="D209" s="274"/>
      <c r="E209" s="274"/>
      <c r="F209" s="271"/>
      <c r="G209" s="108" t="s">
        <v>287</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4"/>
      <c r="E210" s="274"/>
      <c r="F210" s="271"/>
      <c r="G210" s="108" t="s">
        <v>385</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4"/>
      <c r="E211" s="274"/>
      <c r="F211" s="271"/>
      <c r="G211" s="108" t="s">
        <v>386</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4"/>
      <c r="E212" s="274"/>
      <c r="F212" s="271"/>
      <c r="G212" s="108" t="s">
        <v>237</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3"/>
    </row>
    <row r="213" spans="2:37" ht="56.25">
      <c r="B213" s="19"/>
      <c r="C213" s="19"/>
      <c r="D213" s="274"/>
      <c r="E213" s="274"/>
      <c r="F213" s="271"/>
      <c r="G213" s="108" t="s">
        <v>238</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3"/>
    </row>
    <row r="214" spans="2:37" ht="56.25">
      <c r="B214" s="19"/>
      <c r="C214" s="19"/>
      <c r="D214" s="274"/>
      <c r="E214" s="274"/>
      <c r="F214" s="271"/>
      <c r="G214" s="108" t="s">
        <v>239</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v>73000</v>
      </c>
      <c r="AD214" s="42">
        <v>60000</v>
      </c>
      <c r="AE214" s="42"/>
      <c r="AF214" s="42"/>
      <c r="AG214" s="42">
        <v>17000</v>
      </c>
      <c r="AH214" s="42"/>
      <c r="AI214" s="50">
        <f>5162.2+144351.5</f>
        <v>149513.7</v>
      </c>
      <c r="AK214" s="263"/>
    </row>
    <row r="215" spans="2:37" ht="56.25">
      <c r="B215" s="19"/>
      <c r="C215" s="19"/>
      <c r="D215" s="274"/>
      <c r="E215" s="274"/>
      <c r="F215" s="271"/>
      <c r="G215" s="108" t="s">
        <v>240</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3"/>
    </row>
    <row r="216" spans="2:37" ht="93.75">
      <c r="B216" s="19"/>
      <c r="C216" s="19"/>
      <c r="D216" s="274"/>
      <c r="E216" s="274"/>
      <c r="F216" s="271"/>
      <c r="G216" s="108" t="s">
        <v>241</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3"/>
    </row>
    <row r="217" spans="2:37" ht="56.25">
      <c r="B217" s="19"/>
      <c r="C217" s="19"/>
      <c r="D217" s="274"/>
      <c r="E217" s="274"/>
      <c r="F217" s="271"/>
      <c r="G217" s="108" t="s">
        <v>242</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3"/>
    </row>
    <row r="218" spans="2:37" ht="37.5">
      <c r="B218" s="19"/>
      <c r="C218" s="19"/>
      <c r="D218" s="274"/>
      <c r="E218" s="274"/>
      <c r="F218" s="271"/>
      <c r="G218" s="108" t="s">
        <v>243</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4"/>
      <c r="E219" s="274"/>
      <c r="F219" s="271"/>
      <c r="G219" s="108" t="s">
        <v>244</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4"/>
      <c r="E220" s="274"/>
      <c r="F220" s="271"/>
      <c r="G220" s="108" t="s">
        <v>245</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4"/>
      <c r="E221" s="274"/>
      <c r="F221" s="271"/>
      <c r="G221" s="108" t="s">
        <v>246</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50">
        <v>20000</v>
      </c>
      <c r="AK221" s="263"/>
    </row>
    <row r="222" spans="2:37" ht="56.25">
      <c r="B222" s="19"/>
      <c r="C222" s="19"/>
      <c r="D222" s="274"/>
      <c r="E222" s="274"/>
      <c r="F222" s="271"/>
      <c r="G222" s="108" t="s">
        <v>247</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4"/>
      <c r="E223" s="274"/>
      <c r="F223" s="271"/>
      <c r="G223" s="108" t="s">
        <v>248</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74"/>
      <c r="E224" s="274"/>
      <c r="F224" s="271"/>
      <c r="G224" s="108" t="s">
        <v>249</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50">
        <f>148376+1050</f>
        <v>149426</v>
      </c>
      <c r="AK224" s="263"/>
    </row>
    <row r="225" spans="2:37" ht="56.25">
      <c r="B225" s="19"/>
      <c r="C225" s="19"/>
      <c r="D225" s="274"/>
      <c r="E225" s="274"/>
      <c r="F225" s="271"/>
      <c r="G225" s="108" t="s">
        <v>250</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4"/>
      <c r="E226" s="274"/>
      <c r="F226" s="271"/>
      <c r="G226" s="108" t="s">
        <v>251</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4"/>
      <c r="E227" s="274"/>
      <c r="F227" s="271"/>
      <c r="G227" s="108" t="s">
        <v>252</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4"/>
      <c r="E228" s="274"/>
      <c r="F228" s="271"/>
      <c r="G228" s="108" t="s">
        <v>253</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4"/>
      <c r="E229" s="274"/>
      <c r="F229" s="271"/>
      <c r="G229" s="108" t="s">
        <v>254</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3"/>
    </row>
    <row r="230" spans="2:37" ht="56.25">
      <c r="B230" s="19"/>
      <c r="C230" s="19"/>
      <c r="D230" s="274"/>
      <c r="E230" s="274"/>
      <c r="F230" s="271"/>
      <c r="G230" s="108" t="s">
        <v>255</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4"/>
      <c r="E231" s="274"/>
      <c r="F231" s="271"/>
      <c r="G231" s="108" t="s">
        <v>256</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3"/>
    </row>
    <row r="232" spans="2:37" ht="56.25">
      <c r="B232" s="19"/>
      <c r="C232" s="19"/>
      <c r="D232" s="274"/>
      <c r="E232" s="274"/>
      <c r="F232" s="271"/>
      <c r="G232" s="108" t="s">
        <v>257</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4"/>
      <c r="E233" s="274"/>
      <c r="F233" s="271"/>
      <c r="G233" s="108" t="s">
        <v>258</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49111+1778</f>
        <v>50889</v>
      </c>
      <c r="AK233" s="263"/>
    </row>
    <row r="234" spans="2:37" ht="93.75">
      <c r="B234" s="19"/>
      <c r="C234" s="19"/>
      <c r="D234" s="274"/>
      <c r="E234" s="274"/>
      <c r="F234" s="271"/>
      <c r="G234" s="108" t="s">
        <v>688</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4"/>
      <c r="E235" s="274"/>
      <c r="F235" s="271"/>
      <c r="G235" s="108" t="s">
        <v>689</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3"/>
    </row>
    <row r="236" spans="2:37" ht="36" hidden="1">
      <c r="B236" s="19"/>
      <c r="C236" s="19"/>
      <c r="D236" s="274"/>
      <c r="E236" s="274"/>
      <c r="F236" s="271"/>
      <c r="G236" s="108" t="s">
        <v>690</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4"/>
      <c r="E237" s="274"/>
      <c r="F237" s="271"/>
      <c r="G237" s="108" t="s">
        <v>691</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3"/>
    </row>
    <row r="238" spans="2:37" ht="37.5">
      <c r="B238" s="19"/>
      <c r="C238" s="19"/>
      <c r="D238" s="274"/>
      <c r="E238" s="274"/>
      <c r="F238" s="271"/>
      <c r="G238" s="108" t="s">
        <v>707</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4"/>
      <c r="E239" s="274"/>
      <c r="F239" s="271"/>
      <c r="G239" s="108" t="s">
        <v>692</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4"/>
      <c r="E240" s="274"/>
      <c r="F240" s="271"/>
      <c r="G240" s="108" t="s">
        <v>693</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4"/>
      <c r="E241" s="274"/>
      <c r="F241" s="271"/>
      <c r="G241" s="108" t="s">
        <v>694</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74"/>
      <c r="E242" s="274"/>
      <c r="F242" s="271"/>
      <c r="G242" s="108" t="s">
        <v>695</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4"/>
      <c r="E243" s="274"/>
      <c r="F243" s="271"/>
      <c r="G243" s="108" t="s">
        <v>696</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4"/>
      <c r="E244" s="274"/>
      <c r="F244" s="271"/>
      <c r="G244" s="108" t="s">
        <v>697</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50">
        <f>4085+41103.3</f>
        <v>45188.3</v>
      </c>
      <c r="AK244" s="263"/>
    </row>
    <row r="245" spans="2:37" ht="36" hidden="1">
      <c r="B245" s="19"/>
      <c r="C245" s="19"/>
      <c r="D245" s="274"/>
      <c r="E245" s="274"/>
      <c r="F245" s="271"/>
      <c r="G245" s="108" t="s">
        <v>698</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4"/>
      <c r="E246" s="274"/>
      <c r="F246" s="271"/>
      <c r="G246" s="108" t="s">
        <v>699</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4"/>
      <c r="E247" s="274"/>
      <c r="F247" s="271"/>
      <c r="G247" s="108" t="s">
        <v>700</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74"/>
      <c r="E248" s="274"/>
      <c r="F248" s="271"/>
      <c r="G248" s="52" t="s">
        <v>230</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36</v>
      </c>
      <c r="E249" s="276" t="s">
        <v>731</v>
      </c>
      <c r="F249" s="270" t="s">
        <v>676</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3"/>
    </row>
    <row r="250" spans="2:37" ht="131.25">
      <c r="B250" s="19"/>
      <c r="C250" s="19"/>
      <c r="D250" s="277"/>
      <c r="E250" s="277"/>
      <c r="F250" s="271"/>
      <c r="G250" s="94" t="s">
        <v>711</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277"/>
      <c r="E251" s="277"/>
      <c r="F251" s="271"/>
      <c r="G251" s="94" t="s">
        <v>712</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277"/>
      <c r="E252" s="277"/>
      <c r="F252" s="271"/>
      <c r="G252" s="94" t="s">
        <v>428</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277"/>
      <c r="E253" s="277"/>
      <c r="F253" s="271"/>
      <c r="G253" s="94" t="s">
        <v>635</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277"/>
      <c r="E254" s="277"/>
      <c r="F254" s="271"/>
      <c r="G254" s="108" t="s">
        <v>636</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277"/>
      <c r="E255" s="277"/>
      <c r="F255" s="271"/>
      <c r="G255" s="94" t="s">
        <v>637</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277"/>
      <c r="E256" s="277"/>
      <c r="F256" s="271"/>
      <c r="G256" s="94" t="s">
        <v>312</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277"/>
      <c r="E257" s="277"/>
      <c r="F257" s="271"/>
      <c r="G257" s="94" t="s">
        <v>313</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277"/>
      <c r="E258" s="277"/>
      <c r="F258" s="271"/>
      <c r="G258" s="94" t="s">
        <v>314</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277"/>
      <c r="E259" s="277"/>
      <c r="F259" s="271"/>
      <c r="G259" s="94" t="s">
        <v>466</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277"/>
      <c r="E260" s="277"/>
      <c r="F260" s="271"/>
      <c r="G260" s="94" t="s">
        <v>804</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277"/>
      <c r="E261" s="277"/>
      <c r="F261" s="271"/>
      <c r="G261" s="94" t="s">
        <v>805</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277"/>
      <c r="E262" s="277"/>
      <c r="F262" s="271"/>
      <c r="G262" s="94" t="s">
        <v>388</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277"/>
      <c r="E263" s="277"/>
      <c r="F263" s="271"/>
      <c r="G263" s="94" t="s">
        <v>389</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277"/>
      <c r="E264" s="277"/>
      <c r="F264" s="271"/>
      <c r="G264" s="94" t="s">
        <v>390</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277"/>
      <c r="E265" s="277"/>
      <c r="F265" s="271"/>
      <c r="G265" s="94" t="s">
        <v>310</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277"/>
      <c r="E266" s="277"/>
      <c r="F266" s="271"/>
      <c r="G266" s="94" t="s">
        <v>377</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3"/>
    </row>
    <row r="267" spans="2:37" ht="56.25">
      <c r="B267" s="19"/>
      <c r="C267" s="19"/>
      <c r="D267" s="277"/>
      <c r="E267" s="277"/>
      <c r="F267" s="271"/>
      <c r="G267" s="94" t="s">
        <v>80</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281" t="s">
        <v>311</v>
      </c>
      <c r="E268" s="281" t="s">
        <v>381</v>
      </c>
      <c r="F268" s="278" t="s">
        <v>315</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281"/>
      <c r="E269" s="281"/>
      <c r="F269" s="278"/>
      <c r="G269" s="108" t="s">
        <v>316</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37</v>
      </c>
      <c r="E270" s="276" t="s">
        <v>381</v>
      </c>
      <c r="F270" s="270" t="s">
        <v>380</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277"/>
      <c r="E271" s="277"/>
      <c r="F271" s="271"/>
      <c r="G271" s="129" t="s">
        <v>317</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277"/>
      <c r="E272" s="277"/>
      <c r="F272" s="271"/>
      <c r="G272" s="129" t="s">
        <v>318</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750</v>
      </c>
      <c r="E273" s="276" t="s">
        <v>749</v>
      </c>
      <c r="F273" s="270" t="s">
        <v>45</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277"/>
      <c r="E274" s="277"/>
      <c r="F274" s="271"/>
      <c r="G274" s="94" t="s">
        <v>319</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277"/>
      <c r="E275" s="277"/>
      <c r="F275" s="271"/>
      <c r="G275" s="94" t="s">
        <v>338</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277"/>
      <c r="E276" s="277"/>
      <c r="F276" s="271"/>
      <c r="G276" s="94" t="s">
        <v>339</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277"/>
      <c r="E277" s="277"/>
      <c r="F277" s="271"/>
      <c r="G277" s="94" t="s">
        <v>340</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73" t="s">
        <v>751</v>
      </c>
      <c r="E278" s="273" t="s">
        <v>754</v>
      </c>
      <c r="F278" s="270" t="s">
        <v>38</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3"/>
    </row>
    <row r="279" spans="2:37" ht="37.5">
      <c r="B279" s="24"/>
      <c r="C279" s="24"/>
      <c r="D279" s="274"/>
      <c r="E279" s="274"/>
      <c r="F279" s="271"/>
      <c r="G279" s="108" t="s">
        <v>341</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4"/>
      <c r="E280" s="274"/>
      <c r="F280" s="271"/>
      <c r="G280" s="129" t="s">
        <v>342</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4"/>
      <c r="E281" s="274"/>
      <c r="F281" s="271"/>
      <c r="G281" s="129" t="s">
        <v>93</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3"/>
    </row>
    <row r="282" spans="2:37" ht="56.25">
      <c r="B282" s="24"/>
      <c r="C282" s="24"/>
      <c r="D282" s="274"/>
      <c r="E282" s="274"/>
      <c r="F282" s="271"/>
      <c r="G282" s="108" t="s">
        <v>343</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4"/>
      <c r="E283" s="274"/>
      <c r="F283" s="271"/>
      <c r="G283" s="108" t="s">
        <v>363</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4"/>
      <c r="E284" s="274"/>
      <c r="F284" s="271"/>
      <c r="G284" s="130" t="s">
        <v>364</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3"/>
    </row>
    <row r="285" spans="2:37" ht="18.75">
      <c r="B285" s="24"/>
      <c r="C285" s="24"/>
      <c r="D285" s="282" t="s">
        <v>365</v>
      </c>
      <c r="E285" s="281" t="s">
        <v>754</v>
      </c>
      <c r="F285" s="278" t="s">
        <v>366</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282"/>
      <c r="E286" s="281"/>
      <c r="F286" s="278"/>
      <c r="G286" s="130" t="s">
        <v>367</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282"/>
      <c r="E287" s="281"/>
      <c r="F287" s="278"/>
      <c r="G287" s="130" t="s">
        <v>368</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282"/>
      <c r="E288" s="281"/>
      <c r="F288" s="278"/>
      <c r="G288" s="130" t="s">
        <v>369</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282"/>
      <c r="E289" s="281"/>
      <c r="F289" s="278"/>
      <c r="G289" s="130" t="s">
        <v>757</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282"/>
      <c r="E290" s="281"/>
      <c r="F290" s="278"/>
      <c r="G290" s="130" t="s">
        <v>758</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282"/>
      <c r="E291" s="281"/>
      <c r="F291" s="278"/>
      <c r="G291" s="130" t="s">
        <v>370</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282"/>
      <c r="E292" s="281"/>
      <c r="F292" s="278"/>
      <c r="G292" s="130" t="s">
        <v>371</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282"/>
      <c r="E293" s="281"/>
      <c r="F293" s="278"/>
      <c r="G293" s="130" t="s">
        <v>321</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282"/>
      <c r="E294" s="281"/>
      <c r="F294" s="278"/>
      <c r="G294" s="130" t="s">
        <v>322</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282"/>
      <c r="E295" s="281"/>
      <c r="F295" s="278"/>
      <c r="G295" s="130" t="s">
        <v>713</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282"/>
      <c r="E296" s="281"/>
      <c r="F296" s="278"/>
      <c r="G296" s="130" t="s">
        <v>714</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282"/>
      <c r="E297" s="281"/>
      <c r="F297" s="278"/>
      <c r="G297" s="130" t="s">
        <v>715</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282"/>
      <c r="E298" s="281"/>
      <c r="F298" s="278"/>
      <c r="G298" s="130" t="s">
        <v>716</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282"/>
      <c r="E299" s="281"/>
      <c r="F299" s="278"/>
      <c r="G299" s="130" t="s">
        <v>717</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282"/>
      <c r="E300" s="281"/>
      <c r="F300" s="278"/>
      <c r="G300" s="130" t="s">
        <v>383</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752</v>
      </c>
      <c r="E301" s="276" t="s">
        <v>755</v>
      </c>
      <c r="F301" s="270" t="s">
        <v>393</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3"/>
    </row>
    <row r="302" spans="2:37" ht="37.5">
      <c r="B302" s="19"/>
      <c r="C302" s="19"/>
      <c r="D302" s="277"/>
      <c r="E302" s="277"/>
      <c r="F302" s="271"/>
      <c r="G302" s="130" t="s">
        <v>384</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277"/>
      <c r="E303" s="277"/>
      <c r="F303" s="271"/>
      <c r="G303" s="130" t="s">
        <v>793</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277"/>
      <c r="E304" s="277"/>
      <c r="F304" s="271"/>
      <c r="G304" s="130" t="s">
        <v>794</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277"/>
      <c r="E305" s="277"/>
      <c r="F305" s="271"/>
      <c r="G305" s="130" t="s">
        <v>795</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277"/>
      <c r="E306" s="277"/>
      <c r="F306" s="271"/>
      <c r="G306" s="130" t="s">
        <v>796</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3"/>
    </row>
    <row r="307" spans="2:37" ht="37.5">
      <c r="B307" s="19"/>
      <c r="C307" s="19"/>
      <c r="D307" s="277"/>
      <c r="E307" s="277"/>
      <c r="F307" s="271"/>
      <c r="G307" s="130" t="s">
        <v>799</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277"/>
      <c r="E308" s="277"/>
      <c r="F308" s="271"/>
      <c r="G308" s="130" t="s">
        <v>800</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277"/>
      <c r="E309" s="277"/>
      <c r="F309" s="271"/>
      <c r="G309" s="130" t="s">
        <v>801</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3"/>
    </row>
    <row r="310" spans="2:37" ht="75">
      <c r="B310" s="19"/>
      <c r="C310" s="19"/>
      <c r="D310" s="277"/>
      <c r="E310" s="277"/>
      <c r="F310" s="271"/>
      <c r="G310" s="94" t="s">
        <v>802</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277"/>
      <c r="E311" s="277"/>
      <c r="F311" s="271"/>
      <c r="G311" s="94" t="s">
        <v>803</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277"/>
      <c r="E312" s="277"/>
      <c r="F312" s="271"/>
      <c r="G312" s="94" t="s">
        <v>372</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73" t="s">
        <v>753</v>
      </c>
      <c r="E313" s="273" t="s">
        <v>731</v>
      </c>
      <c r="F313" s="270" t="s">
        <v>730</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400666.08</v>
      </c>
      <c r="AK313" s="263"/>
    </row>
    <row r="314" spans="2:37" ht="37.5">
      <c r="B314" s="24"/>
      <c r="C314" s="24"/>
      <c r="D314" s="274"/>
      <c r="E314" s="274"/>
      <c r="F314" s="271"/>
      <c r="G314" s="108" t="s">
        <v>373</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4"/>
      <c r="E315" s="274"/>
      <c r="F315" s="271"/>
      <c r="G315" s="108" t="s">
        <v>374</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4"/>
      <c r="E316" s="274"/>
      <c r="F316" s="271"/>
      <c r="G316" s="108" t="s">
        <v>375</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4"/>
      <c r="E317" s="274"/>
      <c r="F317" s="271"/>
      <c r="G317" s="108" t="s">
        <v>780</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4"/>
      <c r="E318" s="274"/>
      <c r="F318" s="271"/>
      <c r="G318" s="108" t="s">
        <v>781</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4"/>
      <c r="E319" s="274"/>
      <c r="F319" s="271"/>
      <c r="G319" s="108" t="s">
        <v>782</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4"/>
      <c r="E320" s="274"/>
      <c r="F320" s="271"/>
      <c r="G320" s="108" t="s">
        <v>783</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4"/>
      <c r="E321" s="274"/>
      <c r="F321" s="271"/>
      <c r="G321" s="108" t="s">
        <v>784</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4"/>
      <c r="E322" s="274"/>
      <c r="F322" s="271"/>
      <c r="G322" s="108" t="s">
        <v>785</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4"/>
      <c r="E323" s="274"/>
      <c r="F323" s="271"/>
      <c r="G323" s="108" t="s">
        <v>786</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4"/>
      <c r="E324" s="274"/>
      <c r="F324" s="271"/>
      <c r="G324" s="108" t="s">
        <v>787</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4"/>
      <c r="E325" s="274"/>
      <c r="F325" s="271"/>
      <c r="G325" s="108" t="s">
        <v>788</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4"/>
      <c r="E326" s="274"/>
      <c r="F326" s="271"/>
      <c r="G326" s="108" t="s">
        <v>49</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4"/>
      <c r="E327" s="274"/>
      <c r="F327" s="271"/>
      <c r="G327" s="108" t="s">
        <v>50</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4"/>
      <c r="E328" s="274"/>
      <c r="F328" s="271"/>
      <c r="G328" s="108" t="s">
        <v>51</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3"/>
    </row>
    <row r="329" spans="2:37" ht="75">
      <c r="B329" s="24"/>
      <c r="C329" s="24"/>
      <c r="D329" s="274"/>
      <c r="E329" s="274"/>
      <c r="F329" s="271"/>
      <c r="G329" s="108" t="s">
        <v>654</v>
      </c>
      <c r="H329" s="111"/>
      <c r="I329" s="123"/>
      <c r="J329" s="113"/>
      <c r="K329" s="114"/>
      <c r="L329" s="114"/>
      <c r="M329" s="114"/>
      <c r="N329" s="91">
        <v>3132</v>
      </c>
      <c r="O329" s="132"/>
      <c r="P329" s="132"/>
      <c r="Q329" s="53">
        <v>150000</v>
      </c>
      <c r="R329" s="53"/>
      <c r="S329" s="53">
        <v>40000</v>
      </c>
      <c r="T329" s="53" t="s">
        <v>623</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3"/>
    </row>
    <row r="330" spans="2:37" ht="75">
      <c r="B330" s="19"/>
      <c r="C330" s="19"/>
      <c r="D330" s="274"/>
      <c r="E330" s="274"/>
      <c r="F330" s="271"/>
      <c r="G330" s="108" t="s">
        <v>68</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74"/>
      <c r="E331" s="274"/>
      <c r="F331" s="271"/>
      <c r="G331" s="130" t="s">
        <v>69</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74"/>
      <c r="E332" s="274"/>
      <c r="F332" s="271"/>
      <c r="G332" s="130" t="s">
        <v>70</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3"/>
    </row>
    <row r="333" spans="2:37" ht="56.25">
      <c r="B333" s="24"/>
      <c r="C333" s="24"/>
      <c r="D333" s="274"/>
      <c r="E333" s="274"/>
      <c r="F333" s="271"/>
      <c r="G333" s="130" t="s">
        <v>71</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4"/>
      <c r="E334" s="274"/>
      <c r="F334" s="271"/>
      <c r="G334" s="130" t="s">
        <v>72</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73" t="s">
        <v>411</v>
      </c>
      <c r="E335" s="273" t="s">
        <v>732</v>
      </c>
      <c r="F335" s="270" t="s">
        <v>442</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275"/>
      <c r="E336" s="275"/>
      <c r="F336" s="272"/>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73" t="s">
        <v>733</v>
      </c>
      <c r="E337" s="273" t="s">
        <v>736</v>
      </c>
      <c r="F337" s="270" t="s">
        <v>737</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100823.6</v>
      </c>
      <c r="AK337" s="263"/>
    </row>
    <row r="338" spans="2:37" ht="56.25">
      <c r="B338" s="24"/>
      <c r="C338" s="24"/>
      <c r="D338" s="274"/>
      <c r="E338" s="274"/>
      <c r="F338" s="271"/>
      <c r="G338" s="108" t="s">
        <v>73</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4"/>
      <c r="E339" s="274"/>
      <c r="F339" s="271"/>
      <c r="G339" s="108" t="s">
        <v>756</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4"/>
      <c r="E340" s="274"/>
      <c r="F340" s="271"/>
      <c r="G340" s="130" t="s">
        <v>778</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3"/>
    </row>
    <row r="341" spans="2:37" ht="56.25">
      <c r="B341" s="24"/>
      <c r="C341" s="24"/>
      <c r="D341" s="274"/>
      <c r="E341" s="274"/>
      <c r="F341" s="271"/>
      <c r="G341" s="130" t="s">
        <v>779</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4"/>
      <c r="E342" s="274"/>
      <c r="F342" s="271"/>
      <c r="G342" s="130" t="s">
        <v>17</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3"/>
    </row>
    <row r="343" spans="2:37" ht="75">
      <c r="B343" s="24"/>
      <c r="C343" s="24"/>
      <c r="D343" s="274"/>
      <c r="E343" s="274"/>
      <c r="F343" s="271"/>
      <c r="G343" s="130" t="s">
        <v>18</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4"/>
      <c r="E344" s="274"/>
      <c r="F344" s="271"/>
      <c r="G344" s="130" t="s">
        <v>19</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4"/>
      <c r="E345" s="274"/>
      <c r="F345" s="271"/>
      <c r="G345" s="130" t="s">
        <v>20</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4"/>
      <c r="E346" s="274"/>
      <c r="F346" s="271"/>
      <c r="G346" s="130" t="s">
        <v>451</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3"/>
    </row>
    <row r="347" spans="2:37" ht="37.5">
      <c r="B347" s="24"/>
      <c r="C347" s="24"/>
      <c r="D347" s="274"/>
      <c r="E347" s="274"/>
      <c r="F347" s="271"/>
      <c r="G347" s="130" t="s">
        <v>376</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3"/>
    </row>
    <row r="348" spans="2:37" ht="75">
      <c r="B348" s="24"/>
      <c r="C348" s="24"/>
      <c r="D348" s="274"/>
      <c r="E348" s="274"/>
      <c r="F348" s="271"/>
      <c r="G348" s="130" t="s">
        <v>452</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74"/>
      <c r="E349" s="274"/>
      <c r="F349" s="271"/>
      <c r="G349" s="130" t="s">
        <v>453</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73" t="s">
        <v>735</v>
      </c>
      <c r="E350" s="273" t="s">
        <v>736</v>
      </c>
      <c r="F350" s="270" t="s">
        <v>739</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4"/>
      <c r="E351" s="274"/>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73" t="s">
        <v>763</v>
      </c>
      <c r="E352" s="273" t="s">
        <v>764</v>
      </c>
      <c r="F352" s="270" t="s">
        <v>740</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110621.32</v>
      </c>
      <c r="AK352" s="263"/>
    </row>
    <row r="353" spans="2:37" ht="93.75">
      <c r="B353" s="24"/>
      <c r="C353" s="24"/>
      <c r="D353" s="274"/>
      <c r="E353" s="274"/>
      <c r="F353" s="271"/>
      <c r="G353" s="108" t="s">
        <v>454</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4"/>
      <c r="E354" s="274"/>
      <c r="F354" s="271"/>
      <c r="G354" s="108" t="s">
        <v>616</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74"/>
      <c r="E355" s="274"/>
      <c r="F355" s="271"/>
      <c r="G355" s="108" t="s">
        <v>90</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4"/>
      <c r="E356" s="274"/>
      <c r="F356" s="271"/>
      <c r="G356" s="108" t="s">
        <v>617</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74"/>
      <c r="E357" s="274"/>
      <c r="F357" s="271"/>
      <c r="G357" s="108" t="s">
        <v>618</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74"/>
      <c r="E358" s="274"/>
      <c r="F358" s="271"/>
      <c r="G358" s="108" t="s">
        <v>620</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f>81272.45</f>
        <v>81272.45</v>
      </c>
      <c r="AK358" s="263"/>
    </row>
    <row r="359" spans="2:37" ht="72" hidden="1">
      <c r="B359" s="24"/>
      <c r="C359" s="24"/>
      <c r="D359" s="274"/>
      <c r="E359" s="274"/>
      <c r="F359" s="271"/>
      <c r="G359" s="108" t="s">
        <v>455</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4"/>
      <c r="E360" s="274"/>
      <c r="F360" s="271"/>
      <c r="G360" s="108" t="s">
        <v>456</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73" t="s">
        <v>39</v>
      </c>
      <c r="E361" s="273" t="s">
        <v>771</v>
      </c>
      <c r="F361" s="270" t="s">
        <v>741</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1015422.65</v>
      </c>
      <c r="AK361" s="263"/>
    </row>
    <row r="362" spans="2:37" ht="56.25">
      <c r="B362" s="19"/>
      <c r="C362" s="19"/>
      <c r="D362" s="274"/>
      <c r="E362" s="274"/>
      <c r="F362" s="271"/>
      <c r="G362" s="108" t="s">
        <v>435</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4"/>
      <c r="E363" s="274"/>
      <c r="F363" s="271"/>
      <c r="G363" s="108" t="s">
        <v>79</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4"/>
      <c r="E364" s="274"/>
      <c r="F364" s="271"/>
      <c r="G364" s="108" t="s">
        <v>436</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3"/>
    </row>
    <row r="365" spans="2:37" ht="112.5">
      <c r="B365" s="19"/>
      <c r="C365" s="19"/>
      <c r="D365" s="274"/>
      <c r="E365" s="274"/>
      <c r="F365" s="271"/>
      <c r="G365" s="108" t="s">
        <v>619</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74"/>
      <c r="E366" s="274"/>
      <c r="F366" s="271"/>
      <c r="G366" s="108" t="s">
        <v>437</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4"/>
      <c r="E367" s="274"/>
      <c r="F367" s="271"/>
      <c r="G367" s="108" t="s">
        <v>438</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74"/>
      <c r="E368" s="274"/>
      <c r="F368" s="271"/>
      <c r="G368" s="108" t="s">
        <v>656</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4"/>
      <c r="E369" s="274"/>
      <c r="F369" s="271"/>
      <c r="G369" s="108" t="s">
        <v>439</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74"/>
      <c r="E370" s="274"/>
      <c r="F370" s="271"/>
      <c r="G370" s="108" t="s">
        <v>440</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4"/>
      <c r="E371" s="274"/>
      <c r="F371" s="271"/>
      <c r="G371" s="108" t="s">
        <v>78</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3"/>
    </row>
    <row r="372" spans="2:37" ht="56.25">
      <c r="B372" s="19"/>
      <c r="C372" s="19"/>
      <c r="D372" s="274"/>
      <c r="E372" s="274"/>
      <c r="F372" s="271"/>
      <c r="G372" s="108" t="s">
        <v>621</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50">
        <f>4011</f>
        <v>4011</v>
      </c>
      <c r="AK372" s="263"/>
    </row>
    <row r="373" spans="2:37" ht="112.5">
      <c r="B373" s="19"/>
      <c r="C373" s="19"/>
      <c r="D373" s="274"/>
      <c r="E373" s="274"/>
      <c r="F373" s="271"/>
      <c r="G373" s="52" t="s">
        <v>658</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659</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4"/>
      <c r="E374" s="274"/>
      <c r="F374" s="271"/>
      <c r="G374" s="52" t="s">
        <v>660</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4"/>
      <c r="E375" s="274"/>
      <c r="F375" s="271"/>
      <c r="G375" s="52" t="s">
        <v>661</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73" t="s">
        <v>40</v>
      </c>
      <c r="E376" s="273" t="s">
        <v>731</v>
      </c>
      <c r="F376" s="270" t="s">
        <v>348</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4"/>
      <c r="E377" s="274"/>
      <c r="F377" s="271"/>
      <c r="G377" s="108" t="s">
        <v>0</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4"/>
      <c r="E378" s="274"/>
      <c r="F378" s="271"/>
      <c r="G378" s="130" t="s">
        <v>1</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4"/>
      <c r="E379" s="274"/>
      <c r="F379" s="271"/>
      <c r="G379" s="108" t="s">
        <v>2</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88</v>
      </c>
      <c r="E380" s="276" t="s">
        <v>764</v>
      </c>
      <c r="F380" s="270" t="s">
        <v>356</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3"/>
    </row>
    <row r="381" spans="2:37" ht="56.25">
      <c r="B381" s="19"/>
      <c r="C381" s="27"/>
      <c r="D381" s="277"/>
      <c r="E381" s="277"/>
      <c r="F381" s="271"/>
      <c r="G381" s="137" t="s">
        <v>3</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277"/>
      <c r="E382" s="277"/>
      <c r="F382" s="271"/>
      <c r="G382" s="108" t="s">
        <v>4</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277"/>
      <c r="E383" s="277"/>
      <c r="F383" s="271"/>
      <c r="G383" s="137" t="s">
        <v>357</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277"/>
      <c r="E384" s="277"/>
      <c r="F384" s="271"/>
      <c r="G384" s="108" t="s">
        <v>5</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277"/>
      <c r="E385" s="277"/>
      <c r="F385" s="271"/>
      <c r="G385" s="94" t="s">
        <v>6</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277"/>
      <c r="E386" s="277"/>
      <c r="F386" s="271"/>
      <c r="G386" s="139" t="s">
        <v>358</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3"/>
    </row>
    <row r="387" spans="2:37" ht="37.5">
      <c r="B387" s="19"/>
      <c r="C387" s="27"/>
      <c r="D387" s="277"/>
      <c r="E387" s="277"/>
      <c r="F387" s="271"/>
      <c r="G387" s="141" t="s">
        <v>7</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277"/>
      <c r="E388" s="277"/>
      <c r="F388" s="271"/>
      <c r="G388" s="141" t="s">
        <v>67</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3"/>
    </row>
    <row r="389" spans="2:37" ht="37.5">
      <c r="B389" s="19"/>
      <c r="C389" s="27"/>
      <c r="D389" s="277"/>
      <c r="E389" s="277"/>
      <c r="F389" s="271"/>
      <c r="G389" s="139" t="s">
        <v>473</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277"/>
      <c r="E390" s="277"/>
      <c r="F390" s="271"/>
      <c r="G390" s="141" t="s">
        <v>474</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277"/>
      <c r="E391" s="277"/>
      <c r="F391" s="271"/>
      <c r="G391" s="139" t="s">
        <v>359</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277"/>
      <c r="E392" s="277"/>
      <c r="F392" s="271"/>
      <c r="G392" s="141" t="s">
        <v>475</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277"/>
      <c r="E393" s="277"/>
      <c r="F393" s="271"/>
      <c r="G393" s="141" t="s">
        <v>476</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277"/>
      <c r="E394" s="277"/>
      <c r="F394" s="271"/>
      <c r="G394" s="141" t="s">
        <v>94</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277"/>
      <c r="E395" s="277"/>
      <c r="F395" s="271"/>
      <c r="G395" s="141" t="s">
        <v>477</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277"/>
      <c r="E396" s="277"/>
      <c r="F396" s="271"/>
      <c r="G396" s="141" t="s">
        <v>162</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277"/>
      <c r="E397" s="277"/>
      <c r="F397" s="271"/>
      <c r="G397" s="141" t="s">
        <v>163</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403</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3063452.39</v>
      </c>
    </row>
    <row r="399" spans="2:35" ht="18.75">
      <c r="B399" s="24"/>
      <c r="C399" s="24"/>
      <c r="D399" s="273" t="s">
        <v>41</v>
      </c>
      <c r="E399" s="273" t="s">
        <v>324</v>
      </c>
      <c r="F399" s="270" t="s">
        <v>773</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2094613.31</v>
      </c>
    </row>
    <row r="400" spans="2:35" ht="56.25">
      <c r="B400" s="19"/>
      <c r="C400" s="19"/>
      <c r="D400" s="274"/>
      <c r="E400" s="274"/>
      <c r="F400" s="271"/>
      <c r="G400" s="146" t="s">
        <v>97</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4"/>
      <c r="E401" s="274"/>
      <c r="F401" s="271"/>
      <c r="G401" s="146" t="s">
        <v>7</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4"/>
      <c r="E402" s="274"/>
      <c r="F402" s="271"/>
      <c r="G402" s="146" t="s">
        <v>87</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4"/>
      <c r="E403" s="274"/>
      <c r="F403" s="271"/>
      <c r="G403" s="146" t="s">
        <v>478</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4"/>
      <c r="E404" s="274"/>
      <c r="F404" s="271"/>
      <c r="G404" s="146" t="s">
        <v>479</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4"/>
      <c r="E405" s="274"/>
      <c r="F405" s="271"/>
      <c r="G405" s="146" t="s">
        <v>480</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4"/>
      <c r="E406" s="274"/>
      <c r="F406" s="271"/>
      <c r="G406" s="146" t="s">
        <v>16</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4"/>
      <c r="E407" s="274"/>
      <c r="F407" s="271"/>
      <c r="G407" s="146" t="s">
        <v>467</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4"/>
      <c r="E408" s="274"/>
      <c r="F408" s="271"/>
      <c r="G408" s="94" t="s">
        <v>447</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f>
        <v>532675.61</v>
      </c>
    </row>
    <row r="409" spans="2:35" ht="75">
      <c r="B409" s="19"/>
      <c r="C409" s="19"/>
      <c r="D409" s="274"/>
      <c r="E409" s="274"/>
      <c r="F409" s="271"/>
      <c r="G409" s="146" t="s">
        <v>448</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row>
    <row r="410" spans="2:35" ht="131.25">
      <c r="B410" s="19"/>
      <c r="C410" s="19"/>
      <c r="D410" s="274"/>
      <c r="E410" s="274"/>
      <c r="F410" s="271"/>
      <c r="G410" s="146" t="s">
        <v>13</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4"/>
      <c r="E411" s="274"/>
      <c r="F411" s="271"/>
      <c r="G411" s="146" t="s">
        <v>449</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4"/>
      <c r="E412" s="274"/>
      <c r="F412" s="271"/>
      <c r="G412" s="146" t="s">
        <v>450</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4"/>
      <c r="E413" s="274"/>
      <c r="F413" s="271"/>
      <c r="G413" s="146" t="s">
        <v>120</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4"/>
      <c r="E414" s="274"/>
      <c r="F414" s="271"/>
      <c r="G414" s="52" t="s">
        <v>334</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row>
    <row r="415" spans="2:35" ht="34.5" customHeight="1">
      <c r="B415" s="24"/>
      <c r="C415" s="24"/>
      <c r="D415" s="273" t="s">
        <v>42</v>
      </c>
      <c r="E415" s="273" t="s">
        <v>326</v>
      </c>
      <c r="F415" s="270" t="s">
        <v>325</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4"/>
      <c r="E416" s="274"/>
      <c r="F416" s="271"/>
      <c r="G416" s="146" t="s">
        <v>7</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275"/>
      <c r="E417" s="275"/>
      <c r="F417" s="272"/>
      <c r="G417" s="146" t="s">
        <v>121</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73" t="s">
        <v>43</v>
      </c>
      <c r="E418" s="273" t="s">
        <v>327</v>
      </c>
      <c r="F418" s="270" t="s">
        <v>392</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627925.96</v>
      </c>
    </row>
    <row r="419" spans="2:35" ht="56.25">
      <c r="B419" s="24"/>
      <c r="C419" s="24"/>
      <c r="D419" s="274"/>
      <c r="E419" s="274"/>
      <c r="F419" s="271"/>
      <c r="G419" s="146" t="s">
        <v>97</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4"/>
      <c r="E420" s="274"/>
      <c r="F420" s="271"/>
      <c r="G420" s="146" t="s">
        <v>182</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4"/>
      <c r="E421" s="274"/>
      <c r="F421" s="271"/>
      <c r="G421" s="146" t="s">
        <v>7</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4"/>
      <c r="E422" s="274"/>
      <c r="F422" s="271"/>
      <c r="G422" s="146" t="s">
        <v>87</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4"/>
      <c r="E423" s="274"/>
      <c r="F423" s="271"/>
      <c r="G423" s="94" t="s">
        <v>128</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row>
    <row r="424" spans="2:35" ht="93.75">
      <c r="B424" s="24"/>
      <c r="C424" s="24"/>
      <c r="D424" s="274"/>
      <c r="E424" s="274"/>
      <c r="F424" s="271"/>
      <c r="G424" s="94" t="s">
        <v>110</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row>
    <row r="425" spans="2:35" ht="75">
      <c r="B425" s="24"/>
      <c r="C425" s="24"/>
      <c r="D425" s="274"/>
      <c r="E425" s="274"/>
      <c r="F425" s="271"/>
      <c r="G425" s="94" t="s">
        <v>111</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4"/>
      <c r="E426" s="274"/>
      <c r="F426" s="271"/>
      <c r="G426" s="94" t="s">
        <v>112</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4"/>
      <c r="E427" s="274"/>
      <c r="F427" s="271"/>
      <c r="G427" s="94" t="s">
        <v>113</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73" t="s">
        <v>44</v>
      </c>
      <c r="E428" s="273" t="s">
        <v>329</v>
      </c>
      <c r="F428" s="270" t="s">
        <v>328</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4"/>
      <c r="E429" s="274"/>
      <c r="F429" s="271"/>
      <c r="G429" s="153" t="s">
        <v>114</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275"/>
      <c r="E430" s="275"/>
      <c r="F430" s="272"/>
      <c r="G430" s="153" t="s">
        <v>181</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73" t="s">
        <v>115</v>
      </c>
      <c r="E431" s="276" t="s">
        <v>116</v>
      </c>
      <c r="F431" s="278" t="s">
        <v>117</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4"/>
      <c r="E432" s="277"/>
      <c r="F432" s="278"/>
      <c r="G432" s="146" t="s">
        <v>118</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4"/>
      <c r="E433" s="277"/>
      <c r="F433" s="278"/>
      <c r="G433" s="146" t="s">
        <v>443</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73" t="s">
        <v>330</v>
      </c>
      <c r="E434" s="273" t="s">
        <v>324</v>
      </c>
      <c r="F434" s="270" t="s">
        <v>350</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row>
    <row r="435" spans="2:35" ht="56.25">
      <c r="B435" s="24"/>
      <c r="C435" s="248"/>
      <c r="D435" s="275"/>
      <c r="E435" s="275"/>
      <c r="F435" s="272"/>
      <c r="G435" s="153" t="s">
        <v>496</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row>
    <row r="436" spans="2:35" ht="37.5">
      <c r="B436" s="24"/>
      <c r="C436" s="9"/>
      <c r="D436" s="102"/>
      <c r="E436" s="103"/>
      <c r="F436" s="77" t="s">
        <v>674</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1213818.6</v>
      </c>
    </row>
    <row r="437" spans="2:35" ht="18.75">
      <c r="B437" s="19"/>
      <c r="C437" s="9"/>
      <c r="D437" s="276" t="s">
        <v>31</v>
      </c>
      <c r="E437" s="269" t="s">
        <v>766</v>
      </c>
      <c r="F437" s="270" t="s">
        <v>32</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row>
    <row r="438" spans="2:35" ht="56.25">
      <c r="B438" s="19"/>
      <c r="C438" s="9"/>
      <c r="D438" s="277"/>
      <c r="E438" s="279"/>
      <c r="F438" s="271"/>
      <c r="G438" s="146" t="s">
        <v>444</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277"/>
      <c r="E439" s="279"/>
      <c r="F439" s="271"/>
      <c r="G439" s="146" t="s">
        <v>445</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277"/>
      <c r="E440" s="279"/>
      <c r="F440" s="271"/>
      <c r="G440" s="146" t="s">
        <v>446</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277"/>
      <c r="E441" s="279"/>
      <c r="F441" s="271"/>
      <c r="G441" s="146" t="s">
        <v>531</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277"/>
      <c r="E442" s="279"/>
      <c r="F442" s="271"/>
      <c r="G442" s="146" t="s">
        <v>461</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277"/>
      <c r="E443" s="279"/>
      <c r="F443" s="271"/>
      <c r="G443" s="146" t="s">
        <v>462</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277"/>
      <c r="E444" s="279"/>
      <c r="F444" s="271"/>
      <c r="G444" s="146" t="s">
        <v>463</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277"/>
      <c r="E445" s="279"/>
      <c r="F445" s="271"/>
      <c r="G445" s="146" t="s">
        <v>7</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68"/>
      <c r="E446" s="280"/>
      <c r="F446" s="272"/>
      <c r="G446" s="146" t="s">
        <v>275</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row>
    <row r="447" spans="2:35" ht="18" hidden="1">
      <c r="B447" s="19"/>
      <c r="C447" s="9"/>
      <c r="D447" s="276" t="s">
        <v>354</v>
      </c>
      <c r="E447" s="276" t="s">
        <v>774</v>
      </c>
      <c r="F447" s="270" t="s">
        <v>718</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68"/>
      <c r="E448" s="268"/>
      <c r="F448" s="272"/>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73" t="s">
        <v>772</v>
      </c>
      <c r="E449" s="273" t="s">
        <v>351</v>
      </c>
      <c r="F449" s="270" t="s">
        <v>352</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496984.6</v>
      </c>
    </row>
    <row r="450" spans="2:35" ht="112.5">
      <c r="B450" s="24"/>
      <c r="C450" s="24"/>
      <c r="D450" s="274"/>
      <c r="E450" s="274"/>
      <c r="F450" s="271"/>
      <c r="G450" s="146" t="s">
        <v>464</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4"/>
      <c r="E451" s="274"/>
      <c r="F451" s="271"/>
      <c r="G451" s="146" t="s">
        <v>465</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4"/>
      <c r="E452" s="274"/>
      <c r="F452" s="271"/>
      <c r="G452" s="146" t="s">
        <v>470</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4"/>
      <c r="E453" s="274"/>
      <c r="F453" s="271"/>
      <c r="G453" s="146" t="s">
        <v>98</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4"/>
      <c r="E454" s="274"/>
      <c r="F454" s="271"/>
      <c r="G454" s="146" t="s">
        <v>142</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4"/>
      <c r="E455" s="274"/>
      <c r="F455" s="271"/>
      <c r="G455" s="146" t="s">
        <v>144</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4"/>
      <c r="E456" s="274"/>
      <c r="F456" s="271"/>
      <c r="G456" s="146" t="s">
        <v>145</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row>
    <row r="457" spans="2:35" ht="75">
      <c r="B457" s="24"/>
      <c r="C457" s="24"/>
      <c r="D457" s="274"/>
      <c r="E457" s="274"/>
      <c r="F457" s="271"/>
      <c r="G457" s="146" t="s">
        <v>146</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4"/>
      <c r="E458" s="274"/>
      <c r="F458" s="271"/>
      <c r="G458" s="146" t="s">
        <v>151</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4"/>
      <c r="E459" s="274"/>
      <c r="F459" s="271"/>
      <c r="G459" s="146" t="s">
        <v>7</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4"/>
      <c r="E460" s="274"/>
      <c r="F460" s="271"/>
      <c r="G460" s="146" t="s">
        <v>85</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4"/>
      <c r="E461" s="274"/>
      <c r="F461" s="271"/>
      <c r="G461" s="146" t="s">
        <v>86</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4"/>
      <c r="E462" s="274"/>
      <c r="F462" s="271"/>
      <c r="G462" s="146" t="s">
        <v>84</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f>
        <v>301339.2</v>
      </c>
    </row>
    <row r="463" spans="2:35" ht="112.5">
      <c r="B463" s="24"/>
      <c r="C463" s="24"/>
      <c r="D463" s="274"/>
      <c r="E463" s="274"/>
      <c r="F463" s="271"/>
      <c r="G463" s="146" t="s">
        <v>441</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row>
    <row r="464" spans="2:35" ht="56.25">
      <c r="B464" s="5"/>
      <c r="D464" s="102"/>
      <c r="E464" s="103"/>
      <c r="F464" s="158" t="s">
        <v>675</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57123608.640000015</v>
      </c>
    </row>
    <row r="465" spans="2:35" ht="18.75">
      <c r="B465" s="17"/>
      <c r="D465" s="269" t="s">
        <v>31</v>
      </c>
      <c r="E465" s="269" t="s">
        <v>766</v>
      </c>
      <c r="F465" s="270" t="s">
        <v>32</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80"/>
      <c r="E466" s="280"/>
      <c r="F466" s="272"/>
      <c r="G466" s="159" t="s">
        <v>152</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73" t="s">
        <v>46</v>
      </c>
      <c r="E467" s="273" t="s">
        <v>332</v>
      </c>
      <c r="F467" s="270" t="s">
        <v>719</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1444249.99</v>
      </c>
    </row>
    <row r="468" spans="2:35" ht="54" hidden="1">
      <c r="B468" s="5"/>
      <c r="C468" s="5"/>
      <c r="D468" s="274"/>
      <c r="E468" s="274"/>
      <c r="F468" s="271"/>
      <c r="G468" s="141" t="s">
        <v>153</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4"/>
      <c r="E469" s="274"/>
      <c r="F469" s="271"/>
      <c r="G469" s="141" t="s">
        <v>158</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f>
        <v>1392119.16</v>
      </c>
    </row>
    <row r="470" spans="2:35" ht="56.25">
      <c r="B470" s="5"/>
      <c r="C470" s="5"/>
      <c r="D470" s="274"/>
      <c r="E470" s="274"/>
      <c r="F470" s="271"/>
      <c r="G470" s="141" t="s">
        <v>159</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4"/>
      <c r="E471" s="274"/>
      <c r="F471" s="271"/>
      <c r="G471" s="141" t="s">
        <v>471</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4"/>
      <c r="E472" s="274"/>
      <c r="F472" s="271"/>
      <c r="G472" s="94" t="s">
        <v>155</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4"/>
      <c r="E473" s="274"/>
      <c r="F473" s="271"/>
      <c r="G473" s="94" t="s">
        <v>156</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4"/>
      <c r="E474" s="274"/>
      <c r="F474" s="271"/>
      <c r="G474" s="94" t="s">
        <v>653</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4"/>
      <c r="E475" s="274"/>
      <c r="F475" s="271"/>
      <c r="G475" s="94" t="s">
        <v>157</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f>
        <v>10299.99</v>
      </c>
    </row>
    <row r="476" spans="2:35" ht="93.75">
      <c r="B476" s="17"/>
      <c r="C476" s="17"/>
      <c r="D476" s="274"/>
      <c r="E476" s="274"/>
      <c r="F476" s="271"/>
      <c r="G476" s="94" t="s">
        <v>222</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f>
        <v>16935.559999999998</v>
      </c>
    </row>
    <row r="477" spans="2:35" ht="56.25">
      <c r="B477" s="17"/>
      <c r="C477" s="17"/>
      <c r="D477" s="274"/>
      <c r="E477" s="274"/>
      <c r="F477" s="271"/>
      <c r="G477" s="94" t="s">
        <v>234</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v>2922</v>
      </c>
    </row>
    <row r="478" spans="2:35" ht="75">
      <c r="B478" s="17"/>
      <c r="C478" s="17"/>
      <c r="D478" s="274"/>
      <c r="E478" s="274"/>
      <c r="F478" s="271"/>
      <c r="G478" s="94" t="s">
        <v>235</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4"/>
      <c r="E479" s="274"/>
      <c r="F479" s="271"/>
      <c r="G479" s="94" t="s">
        <v>646</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4"/>
      <c r="E480" s="274"/>
      <c r="F480" s="271"/>
      <c r="G480" s="94" t="s">
        <v>223</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4"/>
      <c r="E481" s="274"/>
      <c r="F481" s="271"/>
      <c r="G481" s="94" t="s">
        <v>160</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4"/>
      <c r="E482" s="274"/>
      <c r="F482" s="271"/>
      <c r="G482" s="94" t="s">
        <v>161</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4"/>
      <c r="E483" s="274"/>
      <c r="F483" s="271"/>
      <c r="G483" s="94" t="s">
        <v>164</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4"/>
      <c r="E484" s="274"/>
      <c r="F484" s="271"/>
      <c r="G484" s="94" t="s">
        <v>165</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4"/>
      <c r="E485" s="274"/>
      <c r="F485" s="271"/>
      <c r="G485" s="94" t="s">
        <v>500</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4"/>
      <c r="E486" s="274"/>
      <c r="F486" s="271"/>
      <c r="G486" s="94" t="s">
        <v>624</v>
      </c>
      <c r="H486" s="62"/>
      <c r="I486" s="149"/>
      <c r="J486" s="150"/>
      <c r="K486" s="42"/>
      <c r="L486" s="42"/>
      <c r="M486" s="42"/>
      <c r="N486" s="91">
        <v>3131</v>
      </c>
      <c r="O486" s="150"/>
      <c r="P486" s="150"/>
      <c r="Q486" s="53">
        <v>60000</v>
      </c>
      <c r="R486" s="53" t="s">
        <v>623</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4"/>
      <c r="E487" s="274"/>
      <c r="F487" s="271"/>
      <c r="G487" s="94" t="s">
        <v>491</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4"/>
      <c r="E488" s="274"/>
      <c r="F488" s="271"/>
      <c r="G488" s="94" t="s">
        <v>625</v>
      </c>
      <c r="H488" s="62"/>
      <c r="I488" s="149"/>
      <c r="J488" s="150"/>
      <c r="K488" s="42"/>
      <c r="L488" s="42"/>
      <c r="M488" s="42"/>
      <c r="N488" s="91">
        <v>3131</v>
      </c>
      <c r="O488" s="150"/>
      <c r="P488" s="150"/>
      <c r="Q488" s="53">
        <v>390275</v>
      </c>
      <c r="R488" s="53" t="s">
        <v>623</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f>
        <v>19737.52</v>
      </c>
    </row>
    <row r="489" spans="2:35" ht="54" hidden="1">
      <c r="B489" s="17"/>
      <c r="C489" s="17"/>
      <c r="D489" s="274"/>
      <c r="E489" s="274"/>
      <c r="F489" s="271"/>
      <c r="G489" s="94" t="s">
        <v>501</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47</v>
      </c>
      <c r="E490" s="276" t="s">
        <v>332</v>
      </c>
      <c r="F490" s="278" t="s">
        <v>394</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row>
    <row r="491" spans="2:35" ht="131.25">
      <c r="B491" s="17"/>
      <c r="C491" s="17"/>
      <c r="D491" s="277"/>
      <c r="E491" s="277"/>
      <c r="F491" s="278"/>
      <c r="G491" s="94" t="s">
        <v>502</v>
      </c>
      <c r="H491" s="62"/>
      <c r="I491" s="149"/>
      <c r="J491" s="150"/>
      <c r="K491" s="42"/>
      <c r="L491" s="42"/>
      <c r="M491" s="42"/>
      <c r="N491" s="267" t="s">
        <v>194</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row>
    <row r="492" spans="2:35" ht="18.75">
      <c r="B492" s="5"/>
      <c r="C492" s="5"/>
      <c r="D492" s="273" t="s">
        <v>763</v>
      </c>
      <c r="E492" s="273" t="s">
        <v>764</v>
      </c>
      <c r="F492" s="270" t="s">
        <v>740</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4"/>
      <c r="E493" s="274"/>
      <c r="F493" s="271"/>
      <c r="G493" s="164" t="s">
        <v>503</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4"/>
      <c r="E494" s="274"/>
      <c r="F494" s="271"/>
      <c r="G494" s="94" t="s">
        <v>504</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4"/>
      <c r="E495" s="274"/>
      <c r="F495" s="271"/>
      <c r="G495" s="94" t="s">
        <v>505</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4"/>
      <c r="E496" s="274"/>
      <c r="F496" s="271"/>
      <c r="G496" s="94" t="s">
        <v>75</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4"/>
      <c r="E497" s="274"/>
      <c r="F497" s="271"/>
      <c r="G497" s="94" t="s">
        <v>506</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6" t="s">
        <v>722</v>
      </c>
      <c r="E498" s="276" t="s">
        <v>723</v>
      </c>
      <c r="F498" s="270" t="s">
        <v>746</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277"/>
      <c r="E499" s="277"/>
      <c r="F499" s="271"/>
      <c r="G499" s="167" t="s">
        <v>507</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73" t="s">
        <v>402</v>
      </c>
      <c r="E500" s="273" t="s">
        <v>353</v>
      </c>
      <c r="F500" s="270" t="s">
        <v>382</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43151137.61000001</v>
      </c>
    </row>
    <row r="501" spans="2:35" ht="75">
      <c r="B501" s="17"/>
      <c r="C501" s="17"/>
      <c r="D501" s="274"/>
      <c r="E501" s="274"/>
      <c r="F501" s="271"/>
      <c r="G501" s="164" t="s">
        <v>508</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4"/>
      <c r="E502" s="274"/>
      <c r="F502" s="271"/>
      <c r="G502" s="164" t="s">
        <v>183</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4"/>
      <c r="E503" s="274"/>
      <c r="F503" s="271"/>
      <c r="G503" s="164" t="s">
        <v>600</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row>
    <row r="504" spans="2:35" ht="75">
      <c r="B504" s="17"/>
      <c r="C504" s="17"/>
      <c r="D504" s="274"/>
      <c r="E504" s="274"/>
      <c r="F504" s="271"/>
      <c r="G504" s="164" t="s">
        <v>184</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row>
    <row r="505" spans="2:35" ht="75">
      <c r="B505" s="17"/>
      <c r="C505" s="17"/>
      <c r="D505" s="274"/>
      <c r="E505" s="274"/>
      <c r="F505" s="271"/>
      <c r="G505" s="164" t="s">
        <v>119</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row>
    <row r="506" spans="2:35" ht="75">
      <c r="B506" s="17"/>
      <c r="C506" s="17"/>
      <c r="D506" s="274"/>
      <c r="E506" s="274"/>
      <c r="F506" s="271"/>
      <c r="G506" s="164" t="s">
        <v>320</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74"/>
      <c r="E507" s="274"/>
      <c r="F507" s="271"/>
      <c r="G507" s="164" t="s">
        <v>528</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f>
        <v>35000</v>
      </c>
    </row>
    <row r="508" spans="2:35" ht="75">
      <c r="B508" s="17"/>
      <c r="C508" s="17"/>
      <c r="D508" s="274"/>
      <c r="E508" s="274"/>
      <c r="F508" s="271"/>
      <c r="G508" s="164" t="s">
        <v>429</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74"/>
      <c r="E509" s="274"/>
      <c r="F509" s="271"/>
      <c r="G509" s="164" t="s">
        <v>529</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4"/>
      <c r="E510" s="274"/>
      <c r="F510" s="271"/>
      <c r="G510" s="164" t="s">
        <v>601</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4"/>
      <c r="E511" s="274"/>
      <c r="F511" s="271"/>
      <c r="G511" s="164" t="s">
        <v>430</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f>
        <v>57000</v>
      </c>
    </row>
    <row r="512" spans="2:35" ht="37.5">
      <c r="B512" s="17"/>
      <c r="C512" s="17"/>
      <c r="D512" s="274"/>
      <c r="E512" s="274"/>
      <c r="F512" s="271"/>
      <c r="G512" s="164" t="s">
        <v>602</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4"/>
      <c r="E513" s="274"/>
      <c r="F513" s="271"/>
      <c r="G513" s="164" t="s">
        <v>603</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4"/>
      <c r="E514" s="274"/>
      <c r="F514" s="271"/>
      <c r="G514" s="164" t="s">
        <v>187</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4"/>
      <c r="E515" s="274"/>
      <c r="F515" s="271"/>
      <c r="G515" s="164" t="s">
        <v>188</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4"/>
      <c r="E516" s="274"/>
      <c r="F516" s="271"/>
      <c r="G516" s="164" t="s">
        <v>189</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4"/>
      <c r="E517" s="274"/>
      <c r="F517" s="271"/>
      <c r="G517" s="164" t="s">
        <v>190</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4"/>
      <c r="E518" s="274"/>
      <c r="F518" s="271"/>
      <c r="G518" s="164" t="s">
        <v>185</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row>
    <row r="519" spans="2:35" ht="56.25">
      <c r="B519" s="17"/>
      <c r="C519" s="17"/>
      <c r="D519" s="274"/>
      <c r="E519" s="274"/>
      <c r="F519" s="271"/>
      <c r="G519" s="164" t="s">
        <v>186</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row>
    <row r="520" spans="2:35" ht="37.5">
      <c r="B520" s="17"/>
      <c r="C520" s="17"/>
      <c r="D520" s="274"/>
      <c r="E520" s="274"/>
      <c r="F520" s="271"/>
      <c r="G520" s="164" t="s">
        <v>494</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f>
        <v>16603009.260000002</v>
      </c>
    </row>
    <row r="521" spans="2:35" ht="56.25">
      <c r="B521" s="17"/>
      <c r="C521" s="17"/>
      <c r="D521" s="274"/>
      <c r="E521" s="274"/>
      <c r="F521" s="271"/>
      <c r="G521" s="164" t="s">
        <v>517</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4"/>
      <c r="E522" s="274"/>
      <c r="F522" s="271"/>
      <c r="G522" s="164" t="s">
        <v>518</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74"/>
      <c r="E523" s="274"/>
      <c r="F523" s="271"/>
      <c r="G523" s="164" t="s">
        <v>519</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4"/>
      <c r="E524" s="274"/>
      <c r="F524" s="271"/>
      <c r="G524" s="164" t="s">
        <v>593</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4"/>
      <c r="E525" s="274"/>
      <c r="F525" s="271"/>
      <c r="G525" s="164" t="s">
        <v>647</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4"/>
      <c r="E526" s="274"/>
      <c r="F526" s="271"/>
      <c r="G526" s="52" t="s">
        <v>130</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f>
        <v>5252355.35</v>
      </c>
    </row>
    <row r="527" spans="2:35" ht="37.5">
      <c r="B527" s="17"/>
      <c r="C527" s="17"/>
      <c r="D527" s="274"/>
      <c r="E527" s="274"/>
      <c r="F527" s="271"/>
      <c r="G527" s="52" t="s">
        <v>131</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row>
    <row r="528" spans="2:35" ht="56.25">
      <c r="B528" s="17"/>
      <c r="C528" s="17"/>
      <c r="D528" s="274"/>
      <c r="E528" s="274"/>
      <c r="F528" s="271"/>
      <c r="G528" s="164" t="s">
        <v>594</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row>
    <row r="529" spans="2:35" ht="36" hidden="1">
      <c r="B529" s="5"/>
      <c r="C529" s="5"/>
      <c r="D529" s="274"/>
      <c r="E529" s="274"/>
      <c r="F529" s="271"/>
      <c r="G529" s="164" t="s">
        <v>191</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4"/>
      <c r="E530" s="274"/>
      <c r="F530" s="271"/>
      <c r="G530" s="164" t="s">
        <v>192</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4"/>
      <c r="E531" s="274"/>
      <c r="F531" s="271"/>
      <c r="G531" s="94" t="s">
        <v>613</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88</v>
      </c>
      <c r="E532" s="276" t="s">
        <v>764</v>
      </c>
      <c r="F532" s="270" t="s">
        <v>356</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11459627.880000003</v>
      </c>
    </row>
    <row r="533" spans="2:35" ht="56.25">
      <c r="B533" s="5"/>
      <c r="C533" s="5"/>
      <c r="D533" s="277"/>
      <c r="E533" s="277"/>
      <c r="F533" s="271"/>
      <c r="G533" s="176" t="s">
        <v>397</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980428.7999999999</v>
      </c>
    </row>
    <row r="534" spans="2:35" ht="75">
      <c r="B534" s="5"/>
      <c r="C534" s="5"/>
      <c r="D534" s="277"/>
      <c r="E534" s="277"/>
      <c r="F534" s="271"/>
      <c r="G534" s="164" t="s">
        <v>614</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f>
        <v>980428.7999999999</v>
      </c>
    </row>
    <row r="535" spans="2:35" ht="56.25">
      <c r="B535" s="5"/>
      <c r="C535" s="5"/>
      <c r="D535" s="277"/>
      <c r="E535" s="277"/>
      <c r="F535" s="271"/>
      <c r="G535" s="164" t="s">
        <v>221</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277"/>
      <c r="E536" s="277"/>
      <c r="F536" s="271"/>
      <c r="G536" s="176" t="s">
        <v>398</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277"/>
      <c r="E537" s="277"/>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277"/>
      <c r="E538" s="277"/>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277"/>
      <c r="E539" s="277"/>
      <c r="F539" s="271"/>
      <c r="G539" s="181" t="s">
        <v>399</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277"/>
      <c r="E540" s="277"/>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277"/>
      <c r="E541" s="277"/>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277"/>
      <c r="E542" s="277"/>
      <c r="F542" s="271"/>
      <c r="G542" s="181" t="s">
        <v>11</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277"/>
      <c r="E543" s="277"/>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277"/>
      <c r="E544" s="277"/>
      <c r="F544" s="271"/>
      <c r="G544" s="95" t="s">
        <v>400</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277"/>
      <c r="E545" s="277"/>
      <c r="F545" s="271"/>
      <c r="G545" s="94" t="s">
        <v>208</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277"/>
      <c r="E546" s="277"/>
      <c r="F546" s="271"/>
      <c r="G546" s="94" t="s">
        <v>209</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277"/>
      <c r="E547" s="277"/>
      <c r="F547" s="271"/>
      <c r="G547" s="94" t="s">
        <v>210</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277"/>
      <c r="E548" s="277"/>
      <c r="F548" s="271"/>
      <c r="G548" s="94" t="s">
        <v>432</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277"/>
      <c r="E549" s="277"/>
      <c r="F549" s="271"/>
      <c r="G549" s="94" t="s">
        <v>433</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277"/>
      <c r="E550" s="277"/>
      <c r="F550" s="271"/>
      <c r="G550" s="94" t="s">
        <v>81</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277"/>
      <c r="E551" s="277"/>
      <c r="F551" s="271"/>
      <c r="G551" s="94" t="s">
        <v>211</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277"/>
      <c r="E552" s="277"/>
      <c r="F552" s="271"/>
      <c r="G552" s="94" t="s">
        <v>167</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277"/>
      <c r="E553" s="277"/>
      <c r="F553" s="271"/>
      <c r="G553" s="94" t="s">
        <v>212</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277"/>
      <c r="E554" s="277"/>
      <c r="F554" s="271"/>
      <c r="G554" s="95" t="s">
        <v>391</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5935828.930000001</v>
      </c>
    </row>
    <row r="555" spans="2:35" ht="75">
      <c r="B555" s="5"/>
      <c r="C555" s="5"/>
      <c r="D555" s="277"/>
      <c r="E555" s="277"/>
      <c r="F555" s="271"/>
      <c r="G555" s="94" t="s">
        <v>622</v>
      </c>
      <c r="H555" s="65"/>
      <c r="I555" s="152"/>
      <c r="J555" s="65"/>
      <c r="K555" s="42"/>
      <c r="L555" s="42"/>
      <c r="M555" s="42"/>
      <c r="N555" s="91">
        <v>3210</v>
      </c>
      <c r="O555" s="65"/>
      <c r="P555" s="65"/>
      <c r="Q555" s="43">
        <v>2000000</v>
      </c>
      <c r="R555" s="43" t="s">
        <v>623</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row>
    <row r="556" spans="2:35" ht="75">
      <c r="B556" s="5"/>
      <c r="C556" s="5"/>
      <c r="D556" s="277"/>
      <c r="E556" s="277"/>
      <c r="F556" s="271"/>
      <c r="G556" s="94" t="s">
        <v>213</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f>
        <v>2533757.97</v>
      </c>
    </row>
    <row r="557" spans="2:35" ht="75">
      <c r="B557" s="5"/>
      <c r="C557" s="5"/>
      <c r="D557" s="277"/>
      <c r="E557" s="277"/>
      <c r="F557" s="271"/>
      <c r="G557" s="94" t="s">
        <v>214</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277"/>
      <c r="E558" s="277"/>
      <c r="F558" s="271"/>
      <c r="G558" s="94" t="s">
        <v>215</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277"/>
      <c r="E559" s="277"/>
      <c r="F559" s="271"/>
      <c r="G559" s="94" t="s">
        <v>216</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277"/>
      <c r="E560" s="277"/>
      <c r="F560" s="271"/>
      <c r="G560" s="191" t="s">
        <v>12</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277"/>
      <c r="E561" s="277"/>
      <c r="F561" s="271"/>
      <c r="G561" s="193" t="s">
        <v>217</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277"/>
      <c r="E562" s="277"/>
      <c r="F562" s="271"/>
      <c r="G562" s="193" t="s">
        <v>218</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277"/>
      <c r="E563" s="277"/>
      <c r="F563" s="271"/>
      <c r="G563" s="193" t="s">
        <v>219</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277"/>
      <c r="E564" s="277"/>
      <c r="F564" s="271"/>
      <c r="G564" s="193" t="s">
        <v>220</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277"/>
      <c r="E565" s="277"/>
      <c r="F565" s="271"/>
      <c r="G565" s="193" t="s">
        <v>626</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277"/>
      <c r="E566" s="277"/>
      <c r="F566" s="271"/>
      <c r="G566" s="193" t="s">
        <v>627</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277"/>
      <c r="E567" s="277"/>
      <c r="F567" s="271"/>
      <c r="G567" s="193" t="s">
        <v>628</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277"/>
      <c r="E568" s="277"/>
      <c r="F568" s="271"/>
      <c r="G568" s="193" t="s">
        <v>629</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277"/>
      <c r="E569" s="277"/>
      <c r="F569" s="271"/>
      <c r="G569" s="193" t="s">
        <v>630</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36">
      <c r="B570" s="5"/>
      <c r="C570" s="5"/>
      <c r="D570" s="277"/>
      <c r="E570" s="277"/>
      <c r="F570" s="271"/>
      <c r="G570" s="193" t="s">
        <v>631</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08">
      <c r="B571" s="5"/>
      <c r="C571" s="5"/>
      <c r="D571" s="277"/>
      <c r="E571" s="277"/>
      <c r="F571" s="271"/>
      <c r="G571" s="193" t="s">
        <v>492</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277"/>
      <c r="E572" s="277"/>
      <c r="F572" s="271"/>
      <c r="G572" s="95" t="s">
        <v>759</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1261276.5</v>
      </c>
    </row>
    <row r="573" spans="2:35" ht="36">
      <c r="B573" s="5"/>
      <c r="C573" s="5"/>
      <c r="D573" s="277"/>
      <c r="E573" s="277"/>
      <c r="F573" s="271"/>
      <c r="G573" s="94" t="s">
        <v>632</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277"/>
      <c r="E574" s="277"/>
      <c r="F574" s="271"/>
      <c r="G574" s="94" t="s">
        <v>633</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277"/>
      <c r="E575" s="277"/>
      <c r="F575" s="271"/>
      <c r="G575" s="94" t="s">
        <v>229</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277"/>
      <c r="E576" s="277"/>
      <c r="F576" s="271"/>
      <c r="G576" s="94" t="s">
        <v>74</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row>
    <row r="577" spans="2:35" ht="36">
      <c r="B577" s="5"/>
      <c r="C577" s="5"/>
      <c r="D577" s="277"/>
      <c r="E577" s="277"/>
      <c r="F577" s="271"/>
      <c r="G577" s="94" t="s">
        <v>431</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row>
    <row r="578" spans="2:35" ht="36">
      <c r="B578" s="5"/>
      <c r="C578" s="5"/>
      <c r="D578" s="277"/>
      <c r="E578" s="277"/>
      <c r="F578" s="271"/>
      <c r="G578" s="94" t="s">
        <v>166</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277"/>
      <c r="E579" s="277"/>
      <c r="F579" s="271"/>
      <c r="G579" s="95" t="s">
        <v>10</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277"/>
      <c r="E580" s="277"/>
      <c r="F580" s="271"/>
      <c r="G580" s="94" t="s">
        <v>638</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277"/>
      <c r="E581" s="277"/>
      <c r="F581" s="271"/>
      <c r="G581" s="94" t="s">
        <v>639</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277"/>
      <c r="E582" s="277"/>
      <c r="F582" s="271"/>
      <c r="G582" s="94" t="s">
        <v>640</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277"/>
      <c r="E583" s="277"/>
      <c r="F583" s="271"/>
      <c r="G583" s="95" t="s">
        <v>77</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277"/>
      <c r="E584" s="277"/>
      <c r="F584" s="271"/>
      <c r="G584" s="94" t="s">
        <v>76</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277"/>
      <c r="E585" s="277"/>
      <c r="F585" s="271"/>
      <c r="G585" s="95" t="s">
        <v>760</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row>
    <row r="586" spans="2:35" ht="36">
      <c r="B586" s="5"/>
      <c r="C586" s="5"/>
      <c r="D586" s="277"/>
      <c r="E586" s="277"/>
      <c r="F586" s="271"/>
      <c r="G586" s="94" t="s">
        <v>641</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row>
    <row r="587" spans="2:35" ht="18">
      <c r="B587" s="5"/>
      <c r="C587" s="5"/>
      <c r="D587" s="277"/>
      <c r="E587" s="277"/>
      <c r="F587" s="271"/>
      <c r="G587" s="94" t="s">
        <v>7</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277"/>
      <c r="E588" s="277"/>
      <c r="F588" s="271"/>
      <c r="G588" s="94" t="s">
        <v>413</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277"/>
      <c r="E589" s="277"/>
      <c r="F589" s="271"/>
      <c r="G589" s="94" t="s">
        <v>642</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row>
    <row r="590" spans="2:35" ht="18" hidden="1">
      <c r="B590" s="5"/>
      <c r="C590" s="5"/>
      <c r="D590" s="276" t="s">
        <v>790</v>
      </c>
      <c r="E590" s="276" t="s">
        <v>725</v>
      </c>
      <c r="F590" s="270" t="s">
        <v>26</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277"/>
      <c r="E591" s="277"/>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277"/>
      <c r="E592" s="277"/>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277"/>
      <c r="E593" s="277"/>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277"/>
      <c r="E594" s="277"/>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68"/>
      <c r="E595" s="268"/>
      <c r="F595" s="272"/>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27</v>
      </c>
      <c r="E596" s="276" t="s">
        <v>728</v>
      </c>
      <c r="F596" s="270" t="s">
        <v>727</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277"/>
      <c r="E597" s="277"/>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277"/>
      <c r="E598" s="277"/>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277"/>
      <c r="E599" s="277"/>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277"/>
      <c r="E600" s="277"/>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68"/>
      <c r="E601" s="268"/>
      <c r="F601" s="272"/>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28</v>
      </c>
      <c r="E602" s="276" t="s">
        <v>726</v>
      </c>
      <c r="F602" s="270" t="s">
        <v>29</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277"/>
      <c r="E603" s="277"/>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68"/>
      <c r="E604" s="268"/>
      <c r="F604" s="272"/>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48</v>
      </c>
      <c r="E605" s="276" t="s">
        <v>724</v>
      </c>
      <c r="F605" s="270" t="s">
        <v>761</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277"/>
      <c r="E606" s="277"/>
      <c r="F606" s="271"/>
      <c r="G606" s="167" t="s">
        <v>643</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287" t="s">
        <v>742</v>
      </c>
      <c r="E607" s="287" t="s">
        <v>407</v>
      </c>
      <c r="F607" s="288" t="s">
        <v>743</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287"/>
      <c r="E608" s="287"/>
      <c r="F608" s="288"/>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287"/>
      <c r="E609" s="287"/>
      <c r="F609" s="288"/>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404</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26161993.790000003</v>
      </c>
    </row>
    <row r="611" spans="2:35" ht="18">
      <c r="B611" s="17"/>
      <c r="D611" s="276" t="s">
        <v>31</v>
      </c>
      <c r="E611" s="269" t="s">
        <v>766</v>
      </c>
      <c r="F611" s="270" t="s">
        <v>32</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277"/>
      <c r="E612" s="279"/>
      <c r="F612" s="271"/>
      <c r="G612" s="199" t="s">
        <v>644</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277"/>
      <c r="E613" s="279"/>
      <c r="F613" s="271"/>
      <c r="G613" s="94" t="s">
        <v>645</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68"/>
      <c r="E614" s="280"/>
      <c r="F614" s="272"/>
      <c r="G614" s="94" t="s">
        <v>333</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73" t="s">
        <v>34</v>
      </c>
      <c r="E615" s="273" t="s">
        <v>769</v>
      </c>
      <c r="F615" s="270" t="s">
        <v>323</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4"/>
      <c r="E616" s="274"/>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4"/>
      <c r="E617" s="274"/>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4"/>
      <c r="E618" s="274"/>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4"/>
      <c r="E619" s="274"/>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4"/>
      <c r="E620" s="274"/>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73" t="s">
        <v>35</v>
      </c>
      <c r="E621" s="273" t="s">
        <v>771</v>
      </c>
      <c r="F621" s="270" t="s">
        <v>770</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4"/>
      <c r="E622" s="274"/>
      <c r="F622" s="271"/>
      <c r="G622" s="108" t="s">
        <v>172</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4"/>
      <c r="E623" s="274"/>
      <c r="F623" s="271"/>
      <c r="G623" s="94" t="s">
        <v>173</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4"/>
      <c r="E624" s="274"/>
      <c r="F624" s="271"/>
      <c r="G624" s="94" t="s">
        <v>174</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4"/>
      <c r="E625" s="274"/>
      <c r="F625" s="271"/>
      <c r="G625" s="108" t="s">
        <v>175</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83" t="s">
        <v>36</v>
      </c>
      <c r="E626" s="283" t="s">
        <v>731</v>
      </c>
      <c r="F626" s="285" t="s">
        <v>676</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84"/>
      <c r="E627" s="284"/>
      <c r="F627" s="286"/>
      <c r="G627" s="94" t="s">
        <v>460</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47</v>
      </c>
      <c r="E628" s="276" t="s">
        <v>332</v>
      </c>
      <c r="F628" s="270" t="s">
        <v>394</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68"/>
      <c r="E629" s="268"/>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73" t="s">
        <v>331</v>
      </c>
      <c r="E630" s="273" t="s">
        <v>720</v>
      </c>
      <c r="F630" s="270" t="s">
        <v>721</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4"/>
      <c r="E631" s="274"/>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4"/>
      <c r="E632" s="274"/>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4"/>
      <c r="E633" s="274"/>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275"/>
      <c r="E634" s="275"/>
      <c r="F634" s="272"/>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73" t="s">
        <v>734</v>
      </c>
      <c r="E635" s="273" t="s">
        <v>736</v>
      </c>
      <c r="F635" s="270" t="s">
        <v>738</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4"/>
      <c r="E636" s="274"/>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4"/>
      <c r="E637" s="274"/>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275"/>
      <c r="E638" s="275"/>
      <c r="F638" s="272"/>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73" t="s">
        <v>763</v>
      </c>
      <c r="E639" s="273" t="s">
        <v>764</v>
      </c>
      <c r="F639" s="270" t="s">
        <v>740</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191323.46000000002</v>
      </c>
    </row>
    <row r="640" spans="2:35" ht="66" customHeight="1">
      <c r="B640" s="17"/>
      <c r="C640" s="17"/>
      <c r="D640" s="274"/>
      <c r="E640" s="274"/>
      <c r="F640" s="271"/>
      <c r="G640" s="141" t="s">
        <v>176</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4"/>
      <c r="E641" s="274"/>
      <c r="F641" s="271"/>
      <c r="G641" s="141" t="s">
        <v>177</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74"/>
      <c r="E642" s="274"/>
      <c r="F642" s="271"/>
      <c r="G642" s="141" t="s">
        <v>178</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4"/>
      <c r="E643" s="274"/>
      <c r="F643" s="271"/>
      <c r="G643" s="141" t="s">
        <v>179</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4"/>
      <c r="E644" s="274"/>
      <c r="F644" s="271"/>
      <c r="G644" s="141" t="s">
        <v>169</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row>
    <row r="645" spans="1:35" s="39" customFormat="1" ht="54">
      <c r="A645" s="40"/>
      <c r="B645" s="17"/>
      <c r="C645" s="17"/>
      <c r="D645" s="274"/>
      <c r="E645" s="274"/>
      <c r="F645" s="271"/>
      <c r="G645" s="94" t="s">
        <v>180</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4"/>
      <c r="E646" s="274"/>
      <c r="F646" s="271"/>
      <c r="G646" s="94" t="s">
        <v>578</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4"/>
      <c r="E647" s="274"/>
      <c r="F647" s="271"/>
      <c r="G647" s="94" t="s">
        <v>579</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4"/>
      <c r="E648" s="274"/>
      <c r="F648" s="271"/>
      <c r="G648" s="141" t="s">
        <v>580</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4"/>
      <c r="E649" s="274"/>
      <c r="F649" s="271"/>
      <c r="G649" s="141" t="s">
        <v>581</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4"/>
      <c r="E650" s="274"/>
      <c r="F650" s="271"/>
      <c r="G650" s="141" t="s">
        <v>582</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4"/>
      <c r="E651" s="274"/>
      <c r="F651" s="271"/>
      <c r="G651" s="141" t="s">
        <v>564</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4"/>
      <c r="E652" s="274"/>
      <c r="F652" s="271"/>
      <c r="G652" s="141" t="s">
        <v>565</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4"/>
      <c r="E653" s="274"/>
      <c r="F653" s="271"/>
      <c r="G653" s="141" t="s">
        <v>566</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4"/>
      <c r="E654" s="274"/>
      <c r="F654" s="271"/>
      <c r="G654" s="108" t="s">
        <v>567</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4"/>
      <c r="E655" s="274"/>
      <c r="F655" s="271"/>
      <c r="G655" s="108" t="s">
        <v>568</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4"/>
      <c r="E656" s="274"/>
      <c r="F656" s="271"/>
      <c r="G656" s="94" t="s">
        <v>569</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row>
    <row r="657" spans="2:35" ht="72">
      <c r="B657" s="5"/>
      <c r="C657" s="5"/>
      <c r="D657" s="274"/>
      <c r="E657" s="274"/>
      <c r="F657" s="271"/>
      <c r="G657" s="141" t="s">
        <v>570</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4"/>
      <c r="E658" s="274"/>
      <c r="F658" s="271"/>
      <c r="G658" s="141" t="s">
        <v>571</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8481.14+13419</f>
        <v>21900.14</v>
      </c>
    </row>
    <row r="659" spans="2:35" ht="18">
      <c r="B659" s="5"/>
      <c r="C659" s="5"/>
      <c r="D659" s="273" t="s">
        <v>39</v>
      </c>
      <c r="E659" s="273" t="s">
        <v>771</v>
      </c>
      <c r="F659" s="270" t="s">
        <v>741</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4"/>
      <c r="E660" s="274"/>
      <c r="F660" s="271"/>
      <c r="G660" s="108" t="s">
        <v>572</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4"/>
      <c r="E661" s="274"/>
      <c r="F661" s="271"/>
      <c r="G661" s="214" t="s">
        <v>583</v>
      </c>
      <c r="H661" s="211"/>
      <c r="I661" s="123"/>
      <c r="J661" s="212"/>
      <c r="K661" s="128"/>
      <c r="L661" s="128"/>
      <c r="M661" s="128"/>
      <c r="N661" s="91">
        <v>3210</v>
      </c>
      <c r="O661" s="213"/>
      <c r="P661" s="213"/>
      <c r="Q661" s="53">
        <v>200000</v>
      </c>
      <c r="R661" s="53" t="s">
        <v>623</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73" t="s">
        <v>573</v>
      </c>
      <c r="E662" s="276" t="s">
        <v>574</v>
      </c>
      <c r="F662" s="270" t="s">
        <v>575</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92047.2</v>
      </c>
    </row>
    <row r="663" spans="2:35" ht="36">
      <c r="B663" s="5"/>
      <c r="C663" s="5"/>
      <c r="D663" s="275"/>
      <c r="E663" s="268"/>
      <c r="F663" s="272"/>
      <c r="G663" s="94" t="s">
        <v>576</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f>30000+62047.2</f>
        <v>92047.2</v>
      </c>
    </row>
    <row r="664" spans="2:35" ht="18">
      <c r="B664" s="5"/>
      <c r="C664" s="5"/>
      <c r="D664" s="273" t="s">
        <v>402</v>
      </c>
      <c r="E664" s="273" t="s">
        <v>353</v>
      </c>
      <c r="F664" s="270" t="s">
        <v>382</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25687812.380000003</v>
      </c>
    </row>
    <row r="665" spans="2:35" ht="63" customHeight="1">
      <c r="B665" s="17"/>
      <c r="C665" s="17"/>
      <c r="D665" s="274"/>
      <c r="E665" s="274"/>
      <c r="F665" s="271"/>
      <c r="G665" s="94" t="s">
        <v>775</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81260+1427.14+45242+45091.14+234240.07+85847.68</f>
        <v>493108.02999999997</v>
      </c>
    </row>
    <row r="666" spans="2:35" ht="54">
      <c r="B666" s="17"/>
      <c r="C666" s="17"/>
      <c r="D666" s="274"/>
      <c r="E666" s="274"/>
      <c r="F666" s="271"/>
      <c r="G666" s="146" t="s">
        <v>468</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4"/>
      <c r="E667" s="274"/>
      <c r="F667" s="271"/>
      <c r="G667" s="146" t="s">
        <v>469</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4"/>
      <c r="E668" s="274"/>
      <c r="F668" s="271"/>
      <c r="G668" s="146" t="s">
        <v>236</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4"/>
      <c r="E669" s="274"/>
      <c r="F669" s="271"/>
      <c r="G669" s="146" t="s">
        <v>294</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4"/>
      <c r="E670" s="274"/>
      <c r="F670" s="271"/>
      <c r="G670" s="146" t="s">
        <v>295</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f>352611+34004.55</f>
        <v>386615.55</v>
      </c>
    </row>
    <row r="671" spans="2:35" ht="54">
      <c r="B671" s="17"/>
      <c r="C671" s="17"/>
      <c r="D671" s="274"/>
      <c r="E671" s="274"/>
      <c r="F671" s="271"/>
      <c r="G671" s="146" t="s">
        <v>296</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4"/>
      <c r="E672" s="274"/>
      <c r="F672" s="271"/>
      <c r="G672" s="146" t="s">
        <v>702</v>
      </c>
      <c r="H672" s="215"/>
      <c r="I672" s="92"/>
      <c r="J672" s="210"/>
      <c r="K672" s="53"/>
      <c r="L672" s="53"/>
      <c r="M672" s="42"/>
      <c r="N672" s="91">
        <v>3132</v>
      </c>
      <c r="O672" s="53"/>
      <c r="P672" s="210"/>
      <c r="Q672" s="42">
        <v>850000</v>
      </c>
      <c r="R672" s="42"/>
      <c r="S672" s="257" t="s">
        <v>703</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553277.5+572421.29</f>
        <v>1125698.79</v>
      </c>
    </row>
    <row r="673" spans="2:35" ht="72" hidden="1">
      <c r="B673" s="17"/>
      <c r="C673" s="17"/>
      <c r="D673" s="274"/>
      <c r="E673" s="274"/>
      <c r="F673" s="271"/>
      <c r="G673" s="146" t="s">
        <v>297</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4"/>
      <c r="E674" s="274"/>
      <c r="F674" s="271"/>
      <c r="G674" s="146" t="s">
        <v>298</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4"/>
      <c r="E675" s="274"/>
      <c r="F675" s="271"/>
      <c r="G675" s="146" t="s">
        <v>299</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4"/>
      <c r="E676" s="274"/>
      <c r="F676" s="271"/>
      <c r="G676" s="146" t="s">
        <v>300</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4"/>
      <c r="E677" s="274"/>
      <c r="F677" s="271"/>
      <c r="G677" s="146" t="s">
        <v>651</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f>150000</f>
        <v>150000</v>
      </c>
    </row>
    <row r="678" spans="2:35" ht="54">
      <c r="B678" s="17"/>
      <c r="C678" s="17"/>
      <c r="D678" s="274"/>
      <c r="E678" s="274"/>
      <c r="F678" s="271"/>
      <c r="G678" s="146" t="s">
        <v>652</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4"/>
      <c r="E679" s="274"/>
      <c r="F679" s="271"/>
      <c r="G679" s="94" t="s">
        <v>301</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4"/>
      <c r="E680" s="274"/>
      <c r="F680" s="271"/>
      <c r="G680" s="146" t="s">
        <v>302</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4"/>
      <c r="E681" s="274"/>
      <c r="F681" s="271"/>
      <c r="G681" s="94" t="s">
        <v>303</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4"/>
      <c r="E682" s="274"/>
      <c r="F682" s="271"/>
      <c r="G682" s="94" t="s">
        <v>304</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4"/>
      <c r="E683" s="274"/>
      <c r="F683" s="271"/>
      <c r="G683" s="94" t="s">
        <v>495</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4"/>
      <c r="E684" s="274"/>
      <c r="F684" s="271"/>
      <c r="G684" s="94" t="s">
        <v>305</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row>
    <row r="685" spans="2:35" ht="36">
      <c r="B685" s="17"/>
      <c r="C685" s="17"/>
      <c r="D685" s="274"/>
      <c r="E685" s="274"/>
      <c r="F685" s="271"/>
      <c r="G685" s="94" t="s">
        <v>306</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row>
    <row r="686" spans="2:35" ht="54">
      <c r="B686" s="17"/>
      <c r="C686" s="17"/>
      <c r="D686" s="274"/>
      <c r="E686" s="274"/>
      <c r="F686" s="271"/>
      <c r="G686" s="94" t="s">
        <v>307</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row>
    <row r="687" spans="2:35" ht="36">
      <c r="B687" s="17"/>
      <c r="C687" s="17"/>
      <c r="D687" s="274"/>
      <c r="E687" s="274"/>
      <c r="F687" s="271"/>
      <c r="G687" s="94" t="s">
        <v>308</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row>
    <row r="688" spans="2:35" ht="36">
      <c r="B688" s="17"/>
      <c r="C688" s="17"/>
      <c r="D688" s="274"/>
      <c r="E688" s="274"/>
      <c r="F688" s="271"/>
      <c r="G688" s="146" t="s">
        <v>662</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4"/>
      <c r="E689" s="274"/>
      <c r="F689" s="271"/>
      <c r="G689" s="146" t="s">
        <v>663</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4"/>
      <c r="E690" s="274"/>
      <c r="F690" s="271"/>
      <c r="G690" s="146" t="s">
        <v>664</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4"/>
      <c r="E691" s="274"/>
      <c r="F691" s="271"/>
      <c r="G691" s="146" t="s">
        <v>168</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4"/>
      <c r="E692" s="274"/>
      <c r="F692" s="271"/>
      <c r="G692" s="146" t="s">
        <v>665</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4"/>
      <c r="E693" s="274"/>
      <c r="F693" s="271"/>
      <c r="G693" s="94" t="s">
        <v>666</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row>
    <row r="694" spans="2:35" ht="36">
      <c r="B694" s="17"/>
      <c r="C694" s="17"/>
      <c r="D694" s="274"/>
      <c r="E694" s="274"/>
      <c r="F694" s="271"/>
      <c r="G694" s="94" t="s">
        <v>798</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row>
    <row r="695" spans="2:35" ht="36">
      <c r="B695" s="17"/>
      <c r="C695" s="17"/>
      <c r="D695" s="274"/>
      <c r="E695" s="274"/>
      <c r="F695" s="271"/>
      <c r="G695" s="94" t="s">
        <v>336</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74"/>
      <c r="E696" s="274"/>
      <c r="F696" s="271"/>
      <c r="G696" s="94" t="s">
        <v>776</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4"/>
      <c r="E697" s="274"/>
      <c r="F697" s="271"/>
      <c r="G697" s="94" t="s">
        <v>667</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f>40071.36+84500</f>
        <v>124571.36</v>
      </c>
    </row>
    <row r="698" spans="2:35" ht="37.5" customHeight="1">
      <c r="B698" s="17"/>
      <c r="C698" s="17"/>
      <c r="D698" s="274"/>
      <c r="E698" s="274"/>
      <c r="F698" s="271"/>
      <c r="G698" s="94" t="s">
        <v>650</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4"/>
      <c r="E699" s="274"/>
      <c r="F699" s="271"/>
      <c r="G699" s="94" t="s">
        <v>777</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4"/>
      <c r="E700" s="274"/>
      <c r="F700" s="271"/>
      <c r="G700" s="94" t="s">
        <v>669</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f>1400000</f>
        <v>1400000</v>
      </c>
    </row>
    <row r="701" spans="2:35" ht="60" customHeight="1">
      <c r="B701" s="17"/>
      <c r="C701" s="17"/>
      <c r="D701" s="274"/>
      <c r="E701" s="274"/>
      <c r="F701" s="271"/>
      <c r="G701" s="94" t="s">
        <v>14</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row>
    <row r="702" spans="2:35" ht="60" customHeight="1">
      <c r="B702" s="17"/>
      <c r="C702" s="17"/>
      <c r="D702" s="274"/>
      <c r="E702" s="274"/>
      <c r="F702" s="271"/>
      <c r="G702" s="94" t="s">
        <v>15</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row>
    <row r="703" spans="2:35" ht="72">
      <c r="B703" s="17"/>
      <c r="C703" s="17"/>
      <c r="D703" s="274"/>
      <c r="E703" s="274"/>
      <c r="F703" s="271"/>
      <c r="G703" s="94" t="s">
        <v>670</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74"/>
      <c r="E704" s="274"/>
      <c r="F704" s="271"/>
      <c r="G704" s="94" t="s">
        <v>52</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row>
    <row r="705" spans="2:35" ht="72">
      <c r="B705" s="17"/>
      <c r="C705" s="17"/>
      <c r="D705" s="127"/>
      <c r="E705" s="127"/>
      <c r="F705" s="116"/>
      <c r="G705" s="94" t="s">
        <v>21</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row>
    <row r="706" spans="2:35" ht="54">
      <c r="B706" s="17"/>
      <c r="C706" s="17"/>
      <c r="D706" s="127"/>
      <c r="E706" s="127"/>
      <c r="F706" s="116"/>
      <c r="G706" s="94" t="s">
        <v>22</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671</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f>
        <v>-2002000</v>
      </c>
      <c r="AD707" s="42">
        <f>6490000+235000</f>
        <v>6725000</v>
      </c>
      <c r="AE707" s="42">
        <v>470000</v>
      </c>
      <c r="AF707" s="42">
        <f>1000000+507000</f>
        <v>1507000</v>
      </c>
      <c r="AG707" s="42">
        <v>1000000</v>
      </c>
      <c r="AH707" s="42">
        <v>855000</v>
      </c>
      <c r="AI707" s="42"/>
    </row>
    <row r="708" spans="2:35" ht="72">
      <c r="B708" s="17"/>
      <c r="C708" s="17"/>
      <c r="D708" s="127"/>
      <c r="E708" s="127"/>
      <c r="F708" s="116"/>
      <c r="G708" s="94" t="s">
        <v>672</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673</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row>
    <row r="710" spans="2:35" ht="72">
      <c r="B710" s="17"/>
      <c r="C710" s="17"/>
      <c r="D710" s="127"/>
      <c r="E710" s="127"/>
      <c r="F710" s="116"/>
      <c r="G710" s="94" t="s">
        <v>709</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row>
    <row r="711" spans="2:35" ht="72">
      <c r="B711" s="17"/>
      <c r="C711" s="17"/>
      <c r="D711" s="127"/>
      <c r="E711" s="127"/>
      <c r="F711" s="116"/>
      <c r="G711" s="94" t="s">
        <v>710</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344</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345</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346</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347</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83" t="s">
        <v>791</v>
      </c>
      <c r="E716" s="283" t="s">
        <v>407</v>
      </c>
      <c r="F716" s="285" t="s">
        <v>792</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84"/>
      <c r="E717" s="284"/>
      <c r="F717" s="286"/>
      <c r="G717" s="94" t="s">
        <v>701</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282" t="s">
        <v>33</v>
      </c>
      <c r="E718" s="282" t="s">
        <v>729</v>
      </c>
      <c r="F718" s="278" t="s">
        <v>45</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282"/>
      <c r="E719" s="282"/>
      <c r="F719" s="278"/>
      <c r="G719" s="199" t="s">
        <v>7</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row>
    <row r="720" spans="2:35" ht="90">
      <c r="B720" s="5"/>
      <c r="C720" s="5"/>
      <c r="D720" s="282"/>
      <c r="E720" s="282"/>
      <c r="F720" s="278"/>
      <c r="G720" s="94" t="s">
        <v>577</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282"/>
      <c r="E721" s="282"/>
      <c r="F721" s="278"/>
      <c r="G721" s="94" t="s">
        <v>264</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282"/>
      <c r="E722" s="282"/>
      <c r="F722" s="278"/>
      <c r="G722" s="95" t="s">
        <v>259</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282"/>
      <c r="E723" s="282"/>
      <c r="F723" s="278"/>
      <c r="G723" s="94" t="s">
        <v>265</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282"/>
      <c r="E724" s="282"/>
      <c r="F724" s="278"/>
      <c r="G724" s="94" t="s">
        <v>608</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282"/>
      <c r="E725" s="282"/>
      <c r="F725" s="278"/>
      <c r="G725" s="94" t="s">
        <v>648</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282"/>
      <c r="E726" s="282"/>
      <c r="F726" s="278"/>
      <c r="G726" s="94" t="s">
        <v>649</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282"/>
      <c r="E727" s="282"/>
      <c r="F727" s="278"/>
      <c r="G727" s="94" t="s">
        <v>609</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282"/>
      <c r="E728" s="282"/>
      <c r="F728" s="278"/>
      <c r="G728" s="95" t="s">
        <v>140</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282"/>
      <c r="E729" s="282"/>
      <c r="F729" s="278"/>
      <c r="G729" s="94" t="s">
        <v>610</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282"/>
      <c r="E730" s="282"/>
      <c r="F730" s="278"/>
      <c r="G730" s="94" t="s">
        <v>196</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282"/>
      <c r="E731" s="282"/>
      <c r="F731" s="278"/>
      <c r="G731" s="95" t="s">
        <v>141</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row>
    <row r="732" spans="2:35" ht="36">
      <c r="B732" s="5"/>
      <c r="C732" s="5"/>
      <c r="D732" s="282"/>
      <c r="E732" s="282"/>
      <c r="F732" s="278"/>
      <c r="G732" s="94" t="s">
        <v>197</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282"/>
      <c r="E733" s="282"/>
      <c r="F733" s="278"/>
      <c r="G733" s="94" t="s">
        <v>198</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282"/>
      <c r="E734" s="282"/>
      <c r="F734" s="278"/>
      <c r="G734" s="94" t="s">
        <v>199</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282"/>
      <c r="E735" s="282"/>
      <c r="F735" s="278"/>
      <c r="G735" s="94" t="s">
        <v>200</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row>
    <row r="736" spans="2:35" ht="90" hidden="1">
      <c r="B736" s="5"/>
      <c r="C736" s="5"/>
      <c r="D736" s="282"/>
      <c r="E736" s="282"/>
      <c r="F736" s="278"/>
      <c r="G736" s="94" t="s">
        <v>704</v>
      </c>
      <c r="H736" s="62"/>
      <c r="I736" s="149"/>
      <c r="J736" s="150"/>
      <c r="K736" s="42"/>
      <c r="L736" s="42"/>
      <c r="M736" s="42"/>
      <c r="N736" s="91">
        <v>3110</v>
      </c>
      <c r="O736" s="150"/>
      <c r="P736" s="150"/>
      <c r="Q736" s="53">
        <v>90000</v>
      </c>
      <c r="R736" s="53"/>
      <c r="S736" s="260" t="s">
        <v>412</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360</v>
      </c>
      <c r="D737" s="102"/>
      <c r="E737" s="103"/>
      <c r="F737" s="77" t="s">
        <v>405</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1265470.1099999999</v>
      </c>
    </row>
    <row r="738" spans="2:35" ht="18">
      <c r="B738" s="5"/>
      <c r="D738" s="276" t="s">
        <v>31</v>
      </c>
      <c r="E738" s="269" t="s">
        <v>766</v>
      </c>
      <c r="F738" s="270" t="s">
        <v>32</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277"/>
      <c r="E739" s="279"/>
      <c r="F739" s="271"/>
      <c r="G739" s="88" t="s">
        <v>284</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277"/>
      <c r="E740" s="279"/>
      <c r="F740" s="271"/>
      <c r="G740" s="88" t="s">
        <v>95</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277"/>
      <c r="E741" s="279"/>
      <c r="F741" s="271"/>
      <c r="G741" s="88" t="s">
        <v>611</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73" t="s">
        <v>573</v>
      </c>
      <c r="E742" s="276" t="s">
        <v>574</v>
      </c>
      <c r="F742" s="270" t="s">
        <v>575</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4"/>
      <c r="E743" s="277"/>
      <c r="F743" s="271"/>
      <c r="G743" s="88" t="s">
        <v>612</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275"/>
      <c r="E744" s="268"/>
      <c r="F744" s="272"/>
      <c r="G744" s="88" t="s">
        <v>274</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282" t="s">
        <v>33</v>
      </c>
      <c r="E745" s="282" t="s">
        <v>729</v>
      </c>
      <c r="F745" s="278" t="s">
        <v>45</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1016497.11</v>
      </c>
    </row>
    <row r="746" spans="2:35" ht="97.5" customHeight="1">
      <c r="B746" s="5"/>
      <c r="C746" s="5"/>
      <c r="D746" s="282"/>
      <c r="E746" s="282"/>
      <c r="F746" s="278"/>
      <c r="G746" s="95" t="s">
        <v>748</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1016497.11</v>
      </c>
    </row>
    <row r="747" spans="2:35" ht="54">
      <c r="B747" s="5"/>
      <c r="C747" s="5"/>
      <c r="D747" s="282"/>
      <c r="E747" s="282"/>
      <c r="F747" s="278"/>
      <c r="G747" s="214" t="s">
        <v>82</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282"/>
      <c r="E748" s="282"/>
      <c r="F748" s="278"/>
      <c r="G748" s="214" t="s">
        <v>275</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282"/>
      <c r="E749" s="282"/>
      <c r="F749" s="278"/>
      <c r="G749" s="214" t="s">
        <v>83</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119324+5544+54340+2560.6+80560.57+3237.6</f>
        <v>265566.77</v>
      </c>
    </row>
    <row r="750" spans="2:35" ht="36">
      <c r="B750" s="5"/>
      <c r="C750" s="5"/>
      <c r="D750" s="282"/>
      <c r="E750" s="282"/>
      <c r="F750" s="278"/>
      <c r="G750" s="214" t="s">
        <v>615</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f>1594+27830.46</f>
        <v>29424.46</v>
      </c>
    </row>
    <row r="751" spans="2:35" ht="36">
      <c r="B751" s="5"/>
      <c r="C751" s="5"/>
      <c r="D751" s="282"/>
      <c r="E751" s="282"/>
      <c r="F751" s="278"/>
      <c r="G751" s="214" t="s">
        <v>276</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282"/>
      <c r="E752" s="282"/>
      <c r="F752" s="278"/>
      <c r="G752" s="214" t="s">
        <v>387</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row>
    <row r="753" spans="2:35" ht="69">
      <c r="B753" s="5" t="s">
        <v>361</v>
      </c>
      <c r="C753" s="5"/>
      <c r="D753" s="282"/>
      <c r="E753" s="282"/>
      <c r="F753" s="278"/>
      <c r="G753" s="95" t="s">
        <v>684</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406</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281" t="s">
        <v>31</v>
      </c>
      <c r="E755" s="281" t="s">
        <v>766</v>
      </c>
      <c r="F755" s="278" t="s">
        <v>32</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281"/>
      <c r="E756" s="281"/>
      <c r="F756" s="278"/>
      <c r="G756" s="141" t="s">
        <v>797</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281" t="s">
        <v>33</v>
      </c>
      <c r="E757" s="281" t="s">
        <v>729</v>
      </c>
      <c r="F757" s="278" t="s">
        <v>45</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281"/>
      <c r="E758" s="281"/>
      <c r="F758" s="278"/>
      <c r="G758" s="141" t="s">
        <v>24</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9</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355</v>
      </c>
      <c r="E760" s="276" t="s">
        <v>407</v>
      </c>
      <c r="F760" s="270" t="s">
        <v>8</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277"/>
      <c r="E761" s="277"/>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742</v>
      </c>
      <c r="E762" s="276" t="s">
        <v>407</v>
      </c>
      <c r="F762" s="270" t="s">
        <v>743</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68"/>
      <c r="E763" s="268"/>
      <c r="F763" s="272"/>
      <c r="G763" s="139" t="s">
        <v>335</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791</v>
      </c>
      <c r="E764" s="276" t="s">
        <v>407</v>
      </c>
      <c r="F764" s="270" t="s">
        <v>792</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277"/>
      <c r="E765" s="277"/>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747</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114213503.12</v>
      </c>
    </row>
    <row r="767" spans="22:29" ht="21">
      <c r="V767" s="266"/>
      <c r="AC767" s="263"/>
    </row>
  </sheetData>
  <sheetProtection/>
  <mergeCells count="219">
    <mergeCell ref="F716:F717"/>
    <mergeCell ref="E716:E717"/>
    <mergeCell ref="D716:D717"/>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8"/>
    <mergeCell ref="E639:E658"/>
    <mergeCell ref="F639:F658"/>
    <mergeCell ref="D659:D661"/>
    <mergeCell ref="E659:E661"/>
    <mergeCell ref="F659:F661"/>
    <mergeCell ref="D664:D704"/>
    <mergeCell ref="E664:E704"/>
    <mergeCell ref="F664:F704"/>
    <mergeCell ref="D662:D663"/>
    <mergeCell ref="E662:E663"/>
    <mergeCell ref="F662:F663"/>
    <mergeCell ref="D742:D744"/>
    <mergeCell ref="E742:E744"/>
    <mergeCell ref="F742:F744"/>
    <mergeCell ref="D718:D736"/>
    <mergeCell ref="E718:E736"/>
    <mergeCell ref="F718:F736"/>
    <mergeCell ref="D738:D741"/>
    <mergeCell ref="E738:E741"/>
    <mergeCell ref="F738:F741"/>
    <mergeCell ref="E757:E758"/>
    <mergeCell ref="F757:F758"/>
    <mergeCell ref="D764:D765"/>
    <mergeCell ref="E764:E765"/>
    <mergeCell ref="F764:F765"/>
    <mergeCell ref="D760:D761"/>
    <mergeCell ref="E760:E761"/>
    <mergeCell ref="F760:F761"/>
    <mergeCell ref="D757:D758"/>
    <mergeCell ref="D762:D763"/>
    <mergeCell ref="E762:E763"/>
    <mergeCell ref="F762:F763"/>
    <mergeCell ref="D755:D756"/>
    <mergeCell ref="E755:E756"/>
    <mergeCell ref="F755:F756"/>
    <mergeCell ref="D745:D753"/>
    <mergeCell ref="E745:E753"/>
    <mergeCell ref="F745:F753"/>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2016-07-07T13:03:21Z</dcterms:modified>
  <cp:category/>
  <cp:version/>
  <cp:contentType/>
  <cp:contentStatus/>
</cp:coreProperties>
</file>